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A87BCA7-ACC5-4AE9-B503-28372CA24BB8}" xr6:coauthVersionLast="47" xr6:coauthVersionMax="47" xr10:uidLastSave="{00000000-0000-0000-0000-000000000000}"/>
  <bookViews>
    <workbookView xWindow="-110" yWindow="-110" windowWidth="19420" windowHeight="11020" firstSheet="1" activeTab="2" xr2:uid="{00000000-000D-0000-FFFF-FFFF00000000}"/>
  </bookViews>
  <sheets>
    <sheet name="Sheet1" sheetId="6" r:id="rId1"/>
    <sheet name="Tabulasi data" sheetId="2" r:id="rId2"/>
    <sheet name="UJI ASUMSI" sheetId="3" r:id="rId3"/>
    <sheet name="Sheet3" sheetId="5" r:id="rId4"/>
  </sheets>
  <calcPr calcId="191029"/>
</workbook>
</file>

<file path=xl/calcChain.xml><?xml version="1.0" encoding="utf-8"?>
<calcChain xmlns="http://schemas.openxmlformats.org/spreadsheetml/2006/main">
  <c r="AN4" i="2" l="1"/>
  <c r="AN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3" i="2"/>
  <c r="AH170" i="2"/>
  <c r="AH169" i="2"/>
  <c r="AH168" i="2"/>
  <c r="AH167" i="2"/>
  <c r="AO4" i="2"/>
  <c r="AN5" i="2"/>
  <c r="AO5" i="2" s="1"/>
  <c r="AN6" i="2"/>
  <c r="AO6" i="2" s="1"/>
  <c r="AN7" i="2"/>
  <c r="AO7" i="2" s="1"/>
  <c r="AN8" i="2"/>
  <c r="AO8" i="2" s="1"/>
  <c r="AN9" i="2"/>
  <c r="AO9" i="2" s="1"/>
  <c r="AN10" i="2"/>
  <c r="AO10" i="2" s="1"/>
  <c r="AN11" i="2"/>
  <c r="AO11" i="2" s="1"/>
  <c r="AN12" i="2"/>
  <c r="AO12" i="2" s="1"/>
  <c r="AN13" i="2"/>
  <c r="AO13" i="2" s="1"/>
  <c r="AN14" i="2"/>
  <c r="AO14" i="2" s="1"/>
  <c r="AN15" i="2"/>
  <c r="AO15" i="2" s="1"/>
  <c r="AN16" i="2"/>
  <c r="AO16" i="2" s="1"/>
  <c r="AN17" i="2"/>
  <c r="AO17" i="2" s="1"/>
  <c r="AN18" i="2"/>
  <c r="AO18" i="2" s="1"/>
  <c r="AN19" i="2"/>
  <c r="AO19" i="2" s="1"/>
  <c r="AN20" i="2"/>
  <c r="AO20" i="2" s="1"/>
  <c r="AN21" i="2"/>
  <c r="AO21" i="2" s="1"/>
  <c r="AN22" i="2"/>
  <c r="AO22" i="2" s="1"/>
  <c r="AN23" i="2"/>
  <c r="AO23" i="2" s="1"/>
  <c r="AN24" i="2"/>
  <c r="AO24" i="2" s="1"/>
  <c r="AN25" i="2"/>
  <c r="AO25" i="2" s="1"/>
  <c r="AN26" i="2"/>
  <c r="AO26" i="2" s="1"/>
  <c r="AN27" i="2"/>
  <c r="AO27" i="2" s="1"/>
  <c r="AN28" i="2"/>
  <c r="AO28" i="2" s="1"/>
  <c r="AN29" i="2"/>
  <c r="AO29" i="2" s="1"/>
  <c r="AN30" i="2"/>
  <c r="AO30" i="2" s="1"/>
  <c r="AN31" i="2"/>
  <c r="AO31" i="2" s="1"/>
  <c r="AN32" i="2"/>
  <c r="AO32" i="2" s="1"/>
  <c r="AN33" i="2"/>
  <c r="AO33" i="2" s="1"/>
  <c r="AN34" i="2"/>
  <c r="AO34" i="2" s="1"/>
  <c r="AN35" i="2"/>
  <c r="AO35" i="2" s="1"/>
  <c r="AN36" i="2"/>
  <c r="AO36" i="2" s="1"/>
  <c r="AN37" i="2"/>
  <c r="AO37" i="2" s="1"/>
  <c r="AN38" i="2"/>
  <c r="AO38" i="2" s="1"/>
  <c r="AN39" i="2"/>
  <c r="AO39" i="2" s="1"/>
  <c r="AN40" i="2"/>
  <c r="AO40" i="2" s="1"/>
  <c r="AN41" i="2"/>
  <c r="AO41" i="2" s="1"/>
  <c r="AN42" i="2"/>
  <c r="AO42" i="2" s="1"/>
  <c r="AN43" i="2"/>
  <c r="AO43" i="2" s="1"/>
  <c r="AN44" i="2"/>
  <c r="AO44" i="2" s="1"/>
  <c r="AN45" i="2"/>
  <c r="AO45" i="2" s="1"/>
  <c r="AN46" i="2"/>
  <c r="AO46" i="2" s="1"/>
  <c r="AN47" i="2"/>
  <c r="AO47" i="2" s="1"/>
  <c r="AN48" i="2"/>
  <c r="AO48" i="2" s="1"/>
  <c r="AN49" i="2"/>
  <c r="AO49" i="2" s="1"/>
  <c r="AN50" i="2"/>
  <c r="AO50" i="2" s="1"/>
  <c r="AN51" i="2"/>
  <c r="AO51" i="2" s="1"/>
  <c r="AN52" i="2"/>
  <c r="AO52" i="2" s="1"/>
  <c r="AN53" i="2"/>
  <c r="AO53" i="2" s="1"/>
  <c r="AN54" i="2"/>
  <c r="AO54" i="2" s="1"/>
  <c r="AN55" i="2"/>
  <c r="AO55" i="2" s="1"/>
  <c r="AN56" i="2"/>
  <c r="AO56" i="2" s="1"/>
  <c r="AN57" i="2"/>
  <c r="AO57" i="2" s="1"/>
  <c r="AN58" i="2"/>
  <c r="AO58" i="2" s="1"/>
  <c r="AN59" i="2"/>
  <c r="AO59" i="2" s="1"/>
  <c r="AN60" i="2"/>
  <c r="AO60" i="2" s="1"/>
  <c r="AN61" i="2"/>
  <c r="AO61" i="2" s="1"/>
  <c r="AN62" i="2"/>
  <c r="AO62" i="2" s="1"/>
  <c r="AN63" i="2"/>
  <c r="AO63" i="2" s="1"/>
  <c r="AN64" i="2"/>
  <c r="AO64" i="2" s="1"/>
  <c r="AN65" i="2"/>
  <c r="AO65" i="2" s="1"/>
  <c r="AN66" i="2"/>
  <c r="AO66" i="2" s="1"/>
  <c r="AN67" i="2"/>
  <c r="AO67" i="2" s="1"/>
  <c r="AN68" i="2"/>
  <c r="AO68" i="2" s="1"/>
  <c r="AN69" i="2"/>
  <c r="AO69" i="2" s="1"/>
  <c r="AN70" i="2"/>
  <c r="AO70" i="2" s="1"/>
  <c r="AN71" i="2"/>
  <c r="AO71" i="2" s="1"/>
  <c r="AN72" i="2"/>
  <c r="AO72" i="2" s="1"/>
  <c r="AN73" i="2"/>
  <c r="AO73" i="2" s="1"/>
  <c r="AN74" i="2"/>
  <c r="AO74" i="2" s="1"/>
  <c r="AN75" i="2"/>
  <c r="AO75" i="2" s="1"/>
  <c r="AN76" i="2"/>
  <c r="AO76" i="2" s="1"/>
  <c r="AN77" i="2"/>
  <c r="AO77" i="2" s="1"/>
  <c r="AN78" i="2"/>
  <c r="AO78" i="2" s="1"/>
  <c r="AN79" i="2"/>
  <c r="AO79" i="2" s="1"/>
  <c r="AN80" i="2"/>
  <c r="AO80" i="2" s="1"/>
  <c r="AN81" i="2"/>
  <c r="AO81" i="2" s="1"/>
  <c r="AN82" i="2"/>
  <c r="AO82" i="2" s="1"/>
  <c r="AN83" i="2"/>
  <c r="AO83" i="2" s="1"/>
  <c r="AN84" i="2"/>
  <c r="AO84" i="2" s="1"/>
  <c r="AN85" i="2"/>
  <c r="AO85" i="2" s="1"/>
  <c r="AN86" i="2"/>
  <c r="AO86" i="2" s="1"/>
  <c r="AN87" i="2"/>
  <c r="AO87" i="2" s="1"/>
  <c r="AN88" i="2"/>
  <c r="AO88" i="2" s="1"/>
  <c r="AN89" i="2"/>
  <c r="AO89" i="2" s="1"/>
  <c r="AN90" i="2"/>
  <c r="AO90" i="2" s="1"/>
  <c r="AN91" i="2"/>
  <c r="AO91" i="2" s="1"/>
  <c r="AN92" i="2"/>
  <c r="AO92" i="2" s="1"/>
  <c r="AN93" i="2"/>
  <c r="AO93" i="2" s="1"/>
  <c r="AN94" i="2"/>
  <c r="AO94" i="2" s="1"/>
  <c r="AN95" i="2"/>
  <c r="AO95" i="2" s="1"/>
  <c r="AN96" i="2"/>
  <c r="AO96" i="2" s="1"/>
  <c r="AN97" i="2"/>
  <c r="AO97" i="2" s="1"/>
  <c r="AN98" i="2"/>
  <c r="AO98" i="2" s="1"/>
  <c r="AN99" i="2"/>
  <c r="AO99" i="2" s="1"/>
  <c r="AN100" i="2"/>
  <c r="AO100" i="2" s="1"/>
  <c r="AN101" i="2"/>
  <c r="AO101" i="2" s="1"/>
  <c r="AN102" i="2"/>
  <c r="AO102" i="2" s="1"/>
  <c r="AN103" i="2"/>
  <c r="AO103" i="2" s="1"/>
  <c r="AN104" i="2"/>
  <c r="AO104" i="2" s="1"/>
  <c r="AN105" i="2"/>
  <c r="AO105" i="2" s="1"/>
  <c r="AN106" i="2"/>
  <c r="AO106" i="2" s="1"/>
  <c r="AN107" i="2"/>
  <c r="AO107" i="2" s="1"/>
  <c r="AN108" i="2"/>
  <c r="AO108" i="2" s="1"/>
  <c r="AN109" i="2"/>
  <c r="AO109" i="2" s="1"/>
  <c r="AN110" i="2"/>
  <c r="AO110" i="2" s="1"/>
  <c r="AN111" i="2"/>
  <c r="AO111" i="2" s="1"/>
  <c r="AN112" i="2"/>
  <c r="AO112" i="2" s="1"/>
  <c r="AN113" i="2"/>
  <c r="AO113" i="2" s="1"/>
  <c r="AN114" i="2"/>
  <c r="AO114" i="2" s="1"/>
  <c r="AN115" i="2"/>
  <c r="AO115" i="2" s="1"/>
  <c r="AN116" i="2"/>
  <c r="AO116" i="2" s="1"/>
  <c r="AN117" i="2"/>
  <c r="AO117" i="2" s="1"/>
  <c r="AN118" i="2"/>
  <c r="AO118" i="2" s="1"/>
  <c r="AN119" i="2"/>
  <c r="AO119" i="2" s="1"/>
  <c r="AN120" i="2"/>
  <c r="AO120" i="2" s="1"/>
  <c r="AN121" i="2"/>
  <c r="AO121" i="2" s="1"/>
  <c r="AN122" i="2"/>
  <c r="AO122" i="2" s="1"/>
  <c r="AN123" i="2"/>
  <c r="AO123" i="2" s="1"/>
  <c r="AN124" i="2"/>
  <c r="AO124" i="2" s="1"/>
  <c r="AN125" i="2"/>
  <c r="AO125" i="2" s="1"/>
  <c r="AN126" i="2"/>
  <c r="AO126" i="2" s="1"/>
  <c r="AN127" i="2"/>
  <c r="AO127" i="2" s="1"/>
  <c r="AN128" i="2"/>
  <c r="AO128" i="2" s="1"/>
  <c r="AN129" i="2"/>
  <c r="AO129" i="2" s="1"/>
  <c r="AN130" i="2"/>
  <c r="AO130" i="2" s="1"/>
  <c r="AN131" i="2"/>
  <c r="AO131" i="2" s="1"/>
  <c r="AN132" i="2"/>
  <c r="AO132" i="2" s="1"/>
  <c r="AN133" i="2"/>
  <c r="AO133" i="2" s="1"/>
  <c r="AN134" i="2"/>
  <c r="AO134" i="2" s="1"/>
  <c r="AN135" i="2"/>
  <c r="AO135" i="2" s="1"/>
  <c r="AN136" i="2"/>
  <c r="AO136" i="2" s="1"/>
  <c r="AN137" i="2"/>
  <c r="AO137" i="2" s="1"/>
  <c r="AN138" i="2"/>
  <c r="AO138" i="2" s="1"/>
  <c r="AN139" i="2"/>
  <c r="AO139" i="2" s="1"/>
  <c r="AN140" i="2"/>
  <c r="AO140" i="2" s="1"/>
  <c r="AN141" i="2"/>
  <c r="AO141" i="2" s="1"/>
  <c r="AN142" i="2"/>
  <c r="AO142" i="2" s="1"/>
  <c r="AN143" i="2"/>
  <c r="AO143" i="2" s="1"/>
  <c r="AN144" i="2"/>
  <c r="AO144" i="2" s="1"/>
  <c r="AN145" i="2"/>
  <c r="AO145" i="2" s="1"/>
  <c r="AN146" i="2"/>
  <c r="AO146" i="2" s="1"/>
  <c r="AN147" i="2"/>
  <c r="AO147" i="2" s="1"/>
  <c r="AN148" i="2"/>
  <c r="AO148" i="2" s="1"/>
  <c r="AN149" i="2"/>
  <c r="AO149" i="2" s="1"/>
  <c r="AN150" i="2"/>
  <c r="AO150" i="2" s="1"/>
  <c r="AN151" i="2"/>
  <c r="AO151" i="2" s="1"/>
  <c r="AN152" i="2"/>
  <c r="AO152" i="2" s="1"/>
  <c r="AN153" i="2"/>
  <c r="AO153" i="2" s="1"/>
  <c r="AN154" i="2"/>
  <c r="AO154" i="2" s="1"/>
  <c r="AN155" i="2"/>
  <c r="AO155" i="2" s="1"/>
  <c r="AN156" i="2"/>
  <c r="AO156" i="2" s="1"/>
  <c r="AN157" i="2"/>
  <c r="AO157" i="2" s="1"/>
  <c r="U160" i="2" l="1"/>
  <c r="U159" i="2"/>
  <c r="U164" i="2" l="1"/>
  <c r="U163" i="2"/>
  <c r="U162" i="2"/>
  <c r="U161" i="2"/>
  <c r="W3" i="2" l="1"/>
  <c r="W157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AO3" i="2"/>
  <c r="AM164" i="2"/>
  <c r="Y166" i="2" l="1"/>
  <c r="Y165" i="2"/>
  <c r="Y164" i="2"/>
  <c r="Y163" i="2"/>
  <c r="Y162" i="2"/>
  <c r="AM168" i="2"/>
  <c r="AM167" i="2"/>
  <c r="AM166" i="2"/>
  <c r="AM165" i="2"/>
  <c r="Y167" i="2" l="1"/>
  <c r="Z163" i="2"/>
  <c r="Z164" i="2"/>
  <c r="Z165" i="2"/>
  <c r="Z166" i="2"/>
  <c r="AM169" i="2"/>
  <c r="AN166" i="2"/>
  <c r="AN167" i="2"/>
  <c r="AN168" i="2"/>
  <c r="Y168" i="2" l="1"/>
  <c r="Z162" i="2"/>
  <c r="AN164" i="2"/>
  <c r="AN165" i="2"/>
</calcChain>
</file>

<file path=xl/sharedStrings.xml><?xml version="1.0" encoding="utf-8"?>
<sst xmlns="http://schemas.openxmlformats.org/spreadsheetml/2006/main" count="1711" uniqueCount="687">
  <si>
    <t>Timestamp</t>
  </si>
  <si>
    <t>Email Address</t>
  </si>
  <si>
    <t>Nama</t>
  </si>
  <si>
    <t>Angkatan</t>
  </si>
  <si>
    <t>Jurusan</t>
  </si>
  <si>
    <t>Jenis Kelamin</t>
  </si>
  <si>
    <t>Silakan tinggalkan alamat email atau nomor telepon Anda untuk mendapatkan reward.</t>
  </si>
  <si>
    <t>keluarga saya sering mengeluh karena
saya terlalu asyik menggunakan media
social</t>
  </si>
  <si>
    <t>nilai kuliah saya memburuk karena
penggunaan media social</t>
  </si>
  <si>
    <t>saya selalu memikirkan tentang apa
yang terjadi di media social ketika saya
tidak menggunakannya</t>
  </si>
  <si>
    <t>ketika berkumpul dengan teman-teman,
saya lebih suka membuka media social
dibandingkan mengobrol dengan
mereka</t>
  </si>
  <si>
    <t>saat saya menggunakan media social
waktu terasa cepat berlalu tanpa
merasakannya</t>
  </si>
  <si>
    <t>saya sering mengabaikan tugas kuliah
karena menggunakan media social</t>
  </si>
  <si>
    <t>terkadang saya lupa makan karena
membuka media social</t>
  </si>
  <si>
    <t>saya kehilangan waktu tidur karena
mengakses media social hingga larut
malam</t>
  </si>
  <si>
    <t>hidup saya merasa bosan tanpa media
social</t>
  </si>
  <si>
    <t>beberapa hari bisa berlalu tanpa saya
merasa perlu menggunakan media social</t>
  </si>
  <si>
    <t>saya akan kecewa jika harus mengurangi
jumlah waktu yang saya habiskan untuk
menggunakan media social</t>
  </si>
  <si>
    <t>saya merasa sulit untuk segera tidur
setelah menggunakan media sosial</t>
  </si>
  <si>
    <t>saya sering menggunakan media sosial
saat mengemudi</t>
  </si>
  <si>
    <t>setiap bangun pagi yang saya pikirkan
adalah membuka media sosial</t>
  </si>
  <si>
    <t>hidup saya akan baik-baik saja tanpa
media sosial</t>
  </si>
  <si>
    <t>Saya sering bingung mengenai emosi apa yang sebenarnya sedang saya rasakan.</t>
  </si>
  <si>
    <t>Saya kesulitan menemukan kata yang tepat untuk menggambarkan perasaan saya.</t>
  </si>
  <si>
    <t>Saya memiliki sensasi fisik yang bahkan tidak bisa dimengerti oleh seorang dokter.</t>
  </si>
  <si>
    <t>Saya mampu menggambarkan apa yang saya rasakan dengan mudah.</t>
  </si>
  <si>
    <t>Saya cenderung menganalisis sebuah masalah daripada harus menceritakannya.</t>
  </si>
  <si>
    <t>Ketika emosi memuncak, saya tidak tahu apakah saya sedih, ketakutan, ataukah marah.</t>
  </si>
  <si>
    <t>Saya sering dibingungkan dengan sebuah sensasi yang terjadi pada tubuh saya.</t>
  </si>
  <si>
    <t>Saya cenderung membiarkan hal-hal terjadi begitu saja daripada harus memahami alasan</t>
  </si>
  <si>
    <t>Saya memiliki perasaan yang benar-benar tidak dapat saya pahami</t>
  </si>
  <si>
    <t>Merasakan berbagai macam emosi adalah hal yang sangat penting.</t>
  </si>
  <si>
    <t>Sulit bagi saya untuk menggambarkan apa yang saya rasakan tentang orang lain.</t>
  </si>
  <si>
    <t>Orang-orang meminta saya untuk lebih mengekspresikan perasaan saya.</t>
  </si>
  <si>
    <t>Saya tidak tahu apa yang sedang terjadi dalam diri saya.</t>
  </si>
  <si>
    <t>Saya sering tidak mengetahui alasan mengapa saya marah</t>
  </si>
  <si>
    <t>Saya cenderung suka mendiskusikan tentang aktivitas harian orang lain daripada perasaan mereka</t>
  </si>
  <si>
    <t>Saya lebih senang menonton acara hiburan yang ringan dari pada drama yang emosional</t>
  </si>
  <si>
    <t>Saya kesulitan mengungkapkan perasaan terdalam saya, bahkan pada teman dekat sekalipun.</t>
  </si>
  <si>
    <t>Saya dapat merasa dekat dengan seseorang, bahkan ketika saya merasa tenang dalam keheningan.</t>
  </si>
  <si>
    <t>Saya menyadari bahwa meninjau kembali perasaan saya dapat membantu menyelesaikan masalah pribadi saya.</t>
  </si>
  <si>
    <t>Mencari makna tersembunyi dalam film atau drama hanya membuat saya teralihkan dari kesenangan menonton film itu sendiri.</t>
  </si>
  <si>
    <t>safitriana831@gmail.com</t>
  </si>
  <si>
    <t xml:space="preserve">Ana safitri </t>
  </si>
  <si>
    <t>Bimbingan dan Konseling Islam (BKI)</t>
  </si>
  <si>
    <t>Perempuan</t>
  </si>
  <si>
    <t>089651607438</t>
  </si>
  <si>
    <t>atistarevi@gmail.com</t>
  </si>
  <si>
    <t xml:space="preserve">Revi </t>
  </si>
  <si>
    <t>0895401652779</t>
  </si>
  <si>
    <t>mappaninda06@gmail.com</t>
  </si>
  <si>
    <t>mappaninda</t>
  </si>
  <si>
    <t>08985993767</t>
  </si>
  <si>
    <t>muammarnajib17@gmail.com</t>
  </si>
  <si>
    <t xml:space="preserve">Muammar Khadafi Najib </t>
  </si>
  <si>
    <t>Laki-laki</t>
  </si>
  <si>
    <t>085546643264</t>
  </si>
  <si>
    <t>ifachaerani@gmail.com</t>
  </si>
  <si>
    <t>Alifa Putri Chaerani</t>
  </si>
  <si>
    <t>085785356341</t>
  </si>
  <si>
    <t>intanazizah2905@gmail.com</t>
  </si>
  <si>
    <t>Intan Nurul Azizah</t>
  </si>
  <si>
    <t>iisfarida38@gmail.com</t>
  </si>
  <si>
    <t>Iis Farida Aryani</t>
  </si>
  <si>
    <t>081229602819</t>
  </si>
  <si>
    <t>kharsm0611@gmail.com</t>
  </si>
  <si>
    <t xml:space="preserve">Kharisma </t>
  </si>
  <si>
    <t>082112811880</t>
  </si>
  <si>
    <t>berlianpradya00@gmail.com</t>
  </si>
  <si>
    <t>Ber</t>
  </si>
  <si>
    <t>085932887113</t>
  </si>
  <si>
    <t>ikayeni032@gmail.com</t>
  </si>
  <si>
    <t>Yeni Ika Yuliana</t>
  </si>
  <si>
    <t>anisaqhotrunada@gmail.com</t>
  </si>
  <si>
    <t>Anisa Qhotru Nada</t>
  </si>
  <si>
    <t>085879762605</t>
  </si>
  <si>
    <t>apriliamutiara642@gmail.com</t>
  </si>
  <si>
    <t>Aprilia Mutiara Indah</t>
  </si>
  <si>
    <t>0895380663412</t>
  </si>
  <si>
    <t>nikenag150s@gmail.com</t>
  </si>
  <si>
    <t>Niken Ayu Gustini</t>
  </si>
  <si>
    <t>081228486788</t>
  </si>
  <si>
    <t>intan.nrrchmh11@gmail.com</t>
  </si>
  <si>
    <t xml:space="preserve">Intan nur rachmah </t>
  </si>
  <si>
    <t>tazaselvia5@gmail.com</t>
  </si>
  <si>
    <t xml:space="preserve"> Selvia </t>
  </si>
  <si>
    <t>085702347349</t>
  </si>
  <si>
    <t>fatihahazizah3292@gmail.com</t>
  </si>
  <si>
    <t>T</t>
  </si>
  <si>
    <t>085713498412</t>
  </si>
  <si>
    <t>heldayaeva7633@gmail.com</t>
  </si>
  <si>
    <t>EH</t>
  </si>
  <si>
    <t>qurrotunnurul@gmail.com</t>
  </si>
  <si>
    <t>Qurrotun Nurul Aini</t>
  </si>
  <si>
    <t>082159523865</t>
  </si>
  <si>
    <t>syaikhalimuhammad@gmail.com</t>
  </si>
  <si>
    <t>Syaikh Muhammad Ali</t>
  </si>
  <si>
    <t>083107030022</t>
  </si>
  <si>
    <t>laelanur0612@gmail.com</t>
  </si>
  <si>
    <t xml:space="preserve">Laela Nur Fitriana </t>
  </si>
  <si>
    <t>083862885083</t>
  </si>
  <si>
    <t>hasnanuradian@gmail.com</t>
  </si>
  <si>
    <t>Hasna</t>
  </si>
  <si>
    <t>081327385152</t>
  </si>
  <si>
    <t>giskasafitri112@gmail.com</t>
  </si>
  <si>
    <t xml:space="preserve">Giska Romadlona </t>
  </si>
  <si>
    <t>081568343659</t>
  </si>
  <si>
    <t>niabolet47@gmail.com</t>
  </si>
  <si>
    <t>Nurul Ainiyah</t>
  </si>
  <si>
    <t>lauragadis4@gmail.com</t>
  </si>
  <si>
    <t xml:space="preserve">Gadis Laura </t>
  </si>
  <si>
    <t>geaivanaputrixiiips1@gmail.com</t>
  </si>
  <si>
    <t>gea ivana</t>
  </si>
  <si>
    <t>gheaivanaputrixiiips1@gmail.com</t>
  </si>
  <si>
    <t>ardhipangestika@gmail.com</t>
  </si>
  <si>
    <t>Ardhi</t>
  </si>
  <si>
    <t>nuraidaoktaviana16@gmail.com</t>
  </si>
  <si>
    <t>Nur Aida Oktaviana M.</t>
  </si>
  <si>
    <t>08895695625</t>
  </si>
  <si>
    <t>auliakusumamulya@gmail.com</t>
  </si>
  <si>
    <t>Aulia Kusumaningrum Cahya Mulya</t>
  </si>
  <si>
    <t>qoniati432@gmail.com</t>
  </si>
  <si>
    <t xml:space="preserve">Nur Afifah Qoniati </t>
  </si>
  <si>
    <t>085641791521</t>
  </si>
  <si>
    <t>azaidahnur@gmail.com</t>
  </si>
  <si>
    <t xml:space="preserve">Zaidah Nur Aulia Faizah </t>
  </si>
  <si>
    <t>085876207651</t>
  </si>
  <si>
    <t>Berlian</t>
  </si>
  <si>
    <t>dewianjaswati10@gmail.com</t>
  </si>
  <si>
    <t>Dewi Anjas</t>
  </si>
  <si>
    <t>081450232023</t>
  </si>
  <si>
    <t>naimalaylatulyusro1001@gmail.com</t>
  </si>
  <si>
    <t xml:space="preserve">Na'ima Laylatul Yusro </t>
  </si>
  <si>
    <t>andhiniputri83@gmail.com</t>
  </si>
  <si>
    <t>Nurani Putri Andini</t>
  </si>
  <si>
    <t>085870912850</t>
  </si>
  <si>
    <t>danangtriatmoji7@gmail.com</t>
  </si>
  <si>
    <t xml:space="preserve">Danang Tri Atmojo </t>
  </si>
  <si>
    <t>088220092433</t>
  </si>
  <si>
    <t>muhammad2019ridwan@gmail.com</t>
  </si>
  <si>
    <t xml:space="preserve">Muhammad Ridwan Ramadhani </t>
  </si>
  <si>
    <t>081906721615</t>
  </si>
  <si>
    <t>ansapr14@gmail.com</t>
  </si>
  <si>
    <t xml:space="preserve">Anissa Apriyanti </t>
  </si>
  <si>
    <t>088224641502</t>
  </si>
  <si>
    <t>tamananda3@gmail.com</t>
  </si>
  <si>
    <t>tama</t>
  </si>
  <si>
    <t>miftahuladlinaa@gmail.com</t>
  </si>
  <si>
    <t>adlina</t>
  </si>
  <si>
    <t>085713051065</t>
  </si>
  <si>
    <t>machalatte144@gmail.com</t>
  </si>
  <si>
    <t>Nabila Salsabila</t>
  </si>
  <si>
    <t>085972551992</t>
  </si>
  <si>
    <t>ayurohmana18@gmail.com</t>
  </si>
  <si>
    <t>Ayu Rohmana</t>
  </si>
  <si>
    <t>085726583738</t>
  </si>
  <si>
    <t>evi.nuraulia@46gmail.com</t>
  </si>
  <si>
    <t>Evi</t>
  </si>
  <si>
    <t>085860165811</t>
  </si>
  <si>
    <t>albab8007@gmail.com</t>
  </si>
  <si>
    <t>Ahmad</t>
  </si>
  <si>
    <t>089696227848</t>
  </si>
  <si>
    <t>milatamaarifatonah@gmail.com</t>
  </si>
  <si>
    <t xml:space="preserve">Milata Maarifatonah </t>
  </si>
  <si>
    <t>081235250676/ gondang Tani Rt 22 Rw 07 Gondang, Gondang, Sragen</t>
  </si>
  <si>
    <t>lusciaseft@gmail.com</t>
  </si>
  <si>
    <t xml:space="preserve">Luscia </t>
  </si>
  <si>
    <t>alinhardaa@gmail.com</t>
  </si>
  <si>
    <t>Aline harda luckytasari</t>
  </si>
  <si>
    <t>083845886738</t>
  </si>
  <si>
    <t>hayanur2712@gmail.com</t>
  </si>
  <si>
    <t>Nurhayati</t>
  </si>
  <si>
    <t>082135963720</t>
  </si>
  <si>
    <t>umahafadillaimama@gmail.com</t>
  </si>
  <si>
    <t>Umaha Fadilla Imama</t>
  </si>
  <si>
    <t>085867395542</t>
  </si>
  <si>
    <t>andyaulyaf06@gmail.com</t>
  </si>
  <si>
    <t>ANDYAULYA FITRA</t>
  </si>
  <si>
    <t>081320725062</t>
  </si>
  <si>
    <t>sriambarwati471@gmail.com</t>
  </si>
  <si>
    <t>ambar</t>
  </si>
  <si>
    <t>088806269717</t>
  </si>
  <si>
    <t>nilam965sari@gmail.com</t>
  </si>
  <si>
    <t xml:space="preserve">Nilamsari </t>
  </si>
  <si>
    <t>duwanaaritonang8@gmail.com</t>
  </si>
  <si>
    <t>Duwana Aritonang</t>
  </si>
  <si>
    <t>082136591720</t>
  </si>
  <si>
    <t>auliafia.ulfa@gmail.com</t>
  </si>
  <si>
    <t>Aulia lutfiah ulfa</t>
  </si>
  <si>
    <t>082328504812</t>
  </si>
  <si>
    <t>anggitadeaaa@gmail.com</t>
  </si>
  <si>
    <t>Anggita Dea Apriliasari</t>
  </si>
  <si>
    <t>silsa8322@gmail.com</t>
  </si>
  <si>
    <t>Ilsa Safira</t>
  </si>
  <si>
    <t>081227440672</t>
  </si>
  <si>
    <t>amandasafitri033@gmail.com</t>
  </si>
  <si>
    <t xml:space="preserve">Amanda Safitri </t>
  </si>
  <si>
    <t>085799983898</t>
  </si>
  <si>
    <t>zulfaazizah566@gmail.com</t>
  </si>
  <si>
    <t>Zulfa Nur Azizah</t>
  </si>
  <si>
    <t>085749309772</t>
  </si>
  <si>
    <t>dewiprasetya06@gmail.com</t>
  </si>
  <si>
    <t>Dewi Puspitasari P</t>
  </si>
  <si>
    <t>arumfitrian9@gmail.com</t>
  </si>
  <si>
    <t>Arum</t>
  </si>
  <si>
    <t>0812</t>
  </si>
  <si>
    <t>rumayshalatifah@gmail.com</t>
  </si>
  <si>
    <t xml:space="preserve">Rumaysha Latifah </t>
  </si>
  <si>
    <t>085788216046</t>
  </si>
  <si>
    <t>novipurnamasari25b@gmail.com</t>
  </si>
  <si>
    <t xml:space="preserve">Novi Purnamasari </t>
  </si>
  <si>
    <t>085735634138</t>
  </si>
  <si>
    <t>muhammadafifullah02@gmail.com</t>
  </si>
  <si>
    <t>Apippp</t>
  </si>
  <si>
    <t>089695185024</t>
  </si>
  <si>
    <t>zarincooky97@gmail.com</t>
  </si>
  <si>
    <t>Zarin</t>
  </si>
  <si>
    <t>089636579846</t>
  </si>
  <si>
    <t>ddita908@gmail.com</t>
  </si>
  <si>
    <t>Dita Nurul</t>
  </si>
  <si>
    <t xml:space="preserve">082180133635 (P Reward :v) </t>
  </si>
  <si>
    <t>heni3783@gmail.com</t>
  </si>
  <si>
    <t xml:space="preserve">Heni Uri Handayani </t>
  </si>
  <si>
    <t>085736414413</t>
  </si>
  <si>
    <t>yetindwi27@gmail.com</t>
  </si>
  <si>
    <t>Yetin</t>
  </si>
  <si>
    <t>083863866781</t>
  </si>
  <si>
    <t>sakiuasafitri@gmail.com</t>
  </si>
  <si>
    <t>Sakiya</t>
  </si>
  <si>
    <t>085743718004</t>
  </si>
  <si>
    <t>ohleejisoo@gmail.com</t>
  </si>
  <si>
    <t xml:space="preserve">Widi Sofiah </t>
  </si>
  <si>
    <t>sitinurkhoirunnisa07@gmail.com</t>
  </si>
  <si>
    <t xml:space="preserve">Siti Nur Khoirun Nisa </t>
  </si>
  <si>
    <t>085972553474</t>
  </si>
  <si>
    <t>putribauti19@gmail.com</t>
  </si>
  <si>
    <t>Putri</t>
  </si>
  <si>
    <t>087875357018</t>
  </si>
  <si>
    <t>melisaardni17@gmail.com</t>
  </si>
  <si>
    <t>MAA</t>
  </si>
  <si>
    <t>085875133477</t>
  </si>
  <si>
    <t>monopurple7@gmail.com</t>
  </si>
  <si>
    <t>Zulfa</t>
  </si>
  <si>
    <t>kennikenp@gmail.com</t>
  </si>
  <si>
    <t>Niken Perwitasari</t>
  </si>
  <si>
    <t>0895363030046</t>
  </si>
  <si>
    <t>sofiarasyidah5@gmail.com</t>
  </si>
  <si>
    <t>Sofia Rasyidah Salsabila</t>
  </si>
  <si>
    <t>085885432880</t>
  </si>
  <si>
    <t>kristinaokta06@gmail.con</t>
  </si>
  <si>
    <t>Kristina oktaviani</t>
  </si>
  <si>
    <t>‪+62 856‑4702‑3549‬</t>
  </si>
  <si>
    <t>anitafirdaus642@gmail.com</t>
  </si>
  <si>
    <t>Anita</t>
  </si>
  <si>
    <t>utamimustika428@gmail.com</t>
  </si>
  <si>
    <t>Mustika Putri Utami</t>
  </si>
  <si>
    <t>almaliaputri1003@gmail.com</t>
  </si>
  <si>
    <t>ALMALIA PUTRI</t>
  </si>
  <si>
    <t>088228779313</t>
  </si>
  <si>
    <t>angellina01999@gmail.com</t>
  </si>
  <si>
    <t>Angelina Dewi Ayu A</t>
  </si>
  <si>
    <t>kustiariwulansari717@gmail.com</t>
  </si>
  <si>
    <t xml:space="preserve">Kustiari Fajar Wulansari </t>
  </si>
  <si>
    <t>083871897272</t>
  </si>
  <si>
    <t>sitirahmalailatulqodriya@gmail.com</t>
  </si>
  <si>
    <t>lala</t>
  </si>
  <si>
    <t>082311759590</t>
  </si>
  <si>
    <t>calimobeh27@gmail.com</t>
  </si>
  <si>
    <t xml:space="preserve">Muslihaturrobiah </t>
  </si>
  <si>
    <t>marisanovilia77@gmail.com</t>
  </si>
  <si>
    <t xml:space="preserve">Marisa Novilia </t>
  </si>
  <si>
    <t>081331699449</t>
  </si>
  <si>
    <t>ya2nekaputri@gmail.com</t>
  </si>
  <si>
    <t>Yayan Eka Putri</t>
  </si>
  <si>
    <t>082225836814</t>
  </si>
  <si>
    <t>fadilala2811@gmail.com</t>
  </si>
  <si>
    <t>fadila khoirunisa</t>
  </si>
  <si>
    <t>085325626066</t>
  </si>
  <si>
    <t>rzkamalia004@gmail.com</t>
  </si>
  <si>
    <t>Rizki</t>
  </si>
  <si>
    <t>085156848149</t>
  </si>
  <si>
    <t>adindadamayantiputri@gmail.com</t>
  </si>
  <si>
    <t>ADINDA DAMAYANTI PUTRI</t>
  </si>
  <si>
    <t>083896335065</t>
  </si>
  <si>
    <t>mega05335@gmail.com</t>
  </si>
  <si>
    <t xml:space="preserve">Mega Silfia </t>
  </si>
  <si>
    <t>083863382038</t>
  </si>
  <si>
    <t>anantayuzril46@gmail.com</t>
  </si>
  <si>
    <t>Aril</t>
  </si>
  <si>
    <t xml:space="preserve">anantayuzril46@gmail.com </t>
  </si>
  <si>
    <t>taejin20005@gmail.com</t>
  </si>
  <si>
    <t xml:space="preserve">Abdul </t>
  </si>
  <si>
    <t>yannanurul003@gmail.com</t>
  </si>
  <si>
    <t>Yanna Nurul Fadilah</t>
  </si>
  <si>
    <t>081548051921</t>
  </si>
  <si>
    <t>axeldiandraaa@gmail.com</t>
  </si>
  <si>
    <t>Andra</t>
  </si>
  <si>
    <t>-</t>
  </si>
  <si>
    <t>agniken97@gmail.com</t>
  </si>
  <si>
    <t>Ayu</t>
  </si>
  <si>
    <t>nikenayuayu23@gmail.com</t>
  </si>
  <si>
    <t>Ina</t>
  </si>
  <si>
    <t>fajartika4@gmail.com</t>
  </si>
  <si>
    <t>Tika fajar</t>
  </si>
  <si>
    <t>085600490494</t>
  </si>
  <si>
    <t>zahraelayyubi@gmail.com</t>
  </si>
  <si>
    <t xml:space="preserve">Zahra Nur Angraini </t>
  </si>
  <si>
    <t>085827893935</t>
  </si>
  <si>
    <t>wulanzea7@gmail.com</t>
  </si>
  <si>
    <t xml:space="preserve">Retno Wulandari </t>
  </si>
  <si>
    <t>085876329641</t>
  </si>
  <si>
    <t>khofifahhanif4@gmail.com</t>
  </si>
  <si>
    <t>Hanif</t>
  </si>
  <si>
    <t>.</t>
  </si>
  <si>
    <t>adeliacahyani2022@gmail.com</t>
  </si>
  <si>
    <t>Adelia Nur Cahyani</t>
  </si>
  <si>
    <t>08812703722</t>
  </si>
  <si>
    <t>lailanurulazz@gmail.com</t>
  </si>
  <si>
    <t xml:space="preserve">Laila Nurul Azizah </t>
  </si>
  <si>
    <t>083818754155</t>
  </si>
  <si>
    <t>setianingsihani4@gmail.com</t>
  </si>
  <si>
    <t xml:space="preserve">Ani Setianingsih </t>
  </si>
  <si>
    <t>085743960150</t>
  </si>
  <si>
    <t>hestisetyaningsih209@gmail.com</t>
  </si>
  <si>
    <t>Hesti Setyaningsih</t>
  </si>
  <si>
    <t>082265034308</t>
  </si>
  <si>
    <t>mandapritanadila05@gmail.com</t>
  </si>
  <si>
    <t>Haechi</t>
  </si>
  <si>
    <t>0895330385331</t>
  </si>
  <si>
    <t>223dewa@gmail.com</t>
  </si>
  <si>
    <t xml:space="preserve">Aanisatur Rofiiah </t>
  </si>
  <si>
    <t>223dewa@gmail.com 083866173911</t>
  </si>
  <si>
    <t>innesefhiyaadilla@gmail.com</t>
  </si>
  <si>
    <t>Inne Sefhiya Adilla</t>
  </si>
  <si>
    <t>085648199196</t>
  </si>
  <si>
    <t>Septiyaniandini564@gmail.com</t>
  </si>
  <si>
    <t>ANDINI TRI SEPTIYANI</t>
  </si>
  <si>
    <t>08999256860</t>
  </si>
  <si>
    <t>darojahumi6@gmail.com</t>
  </si>
  <si>
    <t xml:space="preserve">Umi Darojah </t>
  </si>
  <si>
    <t>085727910120</t>
  </si>
  <si>
    <t>widiya29astuti@gmail.com</t>
  </si>
  <si>
    <t>Widiya Astuti</t>
  </si>
  <si>
    <t>0895367419477</t>
  </si>
  <si>
    <t>lamalia656@gmail.com</t>
  </si>
  <si>
    <t>Lia</t>
  </si>
  <si>
    <t>085725614580</t>
  </si>
  <si>
    <t>breazizromadhon@gmail.com</t>
  </si>
  <si>
    <t xml:space="preserve">Bre aziz </t>
  </si>
  <si>
    <t>085971803753</t>
  </si>
  <si>
    <t>alifbintangn@gmail.com</t>
  </si>
  <si>
    <t>Alif bintang</t>
  </si>
  <si>
    <t>08386412813</t>
  </si>
  <si>
    <t>fadiabdullah003@gmail.com</t>
  </si>
  <si>
    <t>Fadi</t>
  </si>
  <si>
    <t>bayuadjiesuseno@gmail.com</t>
  </si>
  <si>
    <t>BAYU ADJIE SUSENO</t>
  </si>
  <si>
    <t>085881827621</t>
  </si>
  <si>
    <t>niswatulmunaalwalidah@gmail.com</t>
  </si>
  <si>
    <t xml:space="preserve">Niswa </t>
  </si>
  <si>
    <t>netriarii@gmail.com</t>
  </si>
  <si>
    <t>Netri ari aji</t>
  </si>
  <si>
    <t>085941336149</t>
  </si>
  <si>
    <t>alfianaendahwijayanti07@gmail.com</t>
  </si>
  <si>
    <t xml:space="preserve">Alfiana Endah Wijayantiningtyas </t>
  </si>
  <si>
    <t>081514138133</t>
  </si>
  <si>
    <t>adilazahwa12@gmail.com</t>
  </si>
  <si>
    <t>silma</t>
  </si>
  <si>
    <t>085713492395</t>
  </si>
  <si>
    <t>gymnastiartahmaw13@gmail.com</t>
  </si>
  <si>
    <t>Gymnastiar tw</t>
  </si>
  <si>
    <t>intannurulll31@gmail.com</t>
  </si>
  <si>
    <t>08882001856</t>
  </si>
  <si>
    <t>sayaadinugroho30@gmail.com</t>
  </si>
  <si>
    <t>Hannisa</t>
  </si>
  <si>
    <t>08784742769</t>
  </si>
  <si>
    <t>latifafradhana@gmail.com</t>
  </si>
  <si>
    <t>Latifa</t>
  </si>
  <si>
    <t>081615078820</t>
  </si>
  <si>
    <t>fanicute948@gmail.com</t>
  </si>
  <si>
    <t>fanny rachmasari</t>
  </si>
  <si>
    <t>088225048924</t>
  </si>
  <si>
    <t>izdihar.sulthonah@gmail.com</t>
  </si>
  <si>
    <t>amizuhriyah11@gmail.com</t>
  </si>
  <si>
    <t xml:space="preserve">Aminatus Zuhriyah </t>
  </si>
  <si>
    <t>083863009117</t>
  </si>
  <si>
    <t>zahroilbatul11@gmail.com</t>
  </si>
  <si>
    <t>Zahroil Batul</t>
  </si>
  <si>
    <t>088238441640</t>
  </si>
  <si>
    <t>dianasinta60@gmail.com</t>
  </si>
  <si>
    <t xml:space="preserve">Diana </t>
  </si>
  <si>
    <t>085702046971</t>
  </si>
  <si>
    <t>salsabillarahma562@gmail.com</t>
  </si>
  <si>
    <t>Salsabilla Rahmadhani</t>
  </si>
  <si>
    <t>selvirayhn27@gmail.com</t>
  </si>
  <si>
    <t xml:space="preserve">Selvira Yohana Juandi </t>
  </si>
  <si>
    <t>081236027757</t>
  </si>
  <si>
    <t>cindikaseptiana14@gmail.com</t>
  </si>
  <si>
    <t>Aulia Cindika Septiana</t>
  </si>
  <si>
    <t>085755326451</t>
  </si>
  <si>
    <t>kartikadewisaputri12@gmail.com</t>
  </si>
  <si>
    <t xml:space="preserve">Kartika Dewi Saputri </t>
  </si>
  <si>
    <t>081228513038</t>
  </si>
  <si>
    <t>reikiadikarya@gmail.com</t>
  </si>
  <si>
    <t>Reiki Adikarya P.S</t>
  </si>
  <si>
    <t>rizkiamalia004@gmail.com</t>
  </si>
  <si>
    <t>anisacr17@gmail.com</t>
  </si>
  <si>
    <t>Anissa cahya</t>
  </si>
  <si>
    <t>0895342745793</t>
  </si>
  <si>
    <t>intanumami162@gmail.com</t>
  </si>
  <si>
    <t xml:space="preserve">Intan </t>
  </si>
  <si>
    <t>0895348502614</t>
  </si>
  <si>
    <t>elmadwi12345@gmail.com</t>
  </si>
  <si>
    <t xml:space="preserve">Elma Dwi Setiyorini </t>
  </si>
  <si>
    <t>karismap044@gmail.com</t>
  </si>
  <si>
    <t xml:space="preserve">Chariesma Putri Jelita </t>
  </si>
  <si>
    <t>085804863814</t>
  </si>
  <si>
    <t>anisjihan888@gmail.com</t>
  </si>
  <si>
    <t>Anis Jihan Novera</t>
  </si>
  <si>
    <t>085801075928</t>
  </si>
  <si>
    <t>alvinalesta@gmail.com</t>
  </si>
  <si>
    <t>Silvia Lesta Alvina</t>
  </si>
  <si>
    <t>085225361137</t>
  </si>
  <si>
    <t>tikapuspitarani2@gmail.com</t>
  </si>
  <si>
    <t xml:space="preserve">Tika Puspitarani </t>
  </si>
  <si>
    <t>shelapuspita794@gmail.com</t>
  </si>
  <si>
    <t>Shela Puspita Rini</t>
  </si>
  <si>
    <t>085803427845</t>
  </si>
  <si>
    <t>alyahafidhia@gmail.com</t>
  </si>
  <si>
    <t>alya hafidhia</t>
  </si>
  <si>
    <t>auliasadiyahp@gmail.com</t>
  </si>
  <si>
    <t>Atp</t>
  </si>
  <si>
    <t>087828672023</t>
  </si>
  <si>
    <t>akmalanimatut@gmail.com</t>
  </si>
  <si>
    <t xml:space="preserve">Akmala Ni'matut Thoyibah </t>
  </si>
  <si>
    <t>085931201275</t>
  </si>
  <si>
    <t>mycrushisyou379@gmail.com</t>
  </si>
  <si>
    <t xml:space="preserve">Zahra </t>
  </si>
  <si>
    <t>sweeeatea@gmail.com</t>
  </si>
  <si>
    <t>putri</t>
  </si>
  <si>
    <t>081288750077</t>
  </si>
  <si>
    <t>srimiyatiasih@gmail.com</t>
  </si>
  <si>
    <t>Asih</t>
  </si>
  <si>
    <t>08562781028</t>
  </si>
  <si>
    <t>nabilaraihan6@gmail.com</t>
  </si>
  <si>
    <t xml:space="preserve">Nabila Raihan </t>
  </si>
  <si>
    <t>085694876727</t>
  </si>
  <si>
    <t>artinur86@gmail.com</t>
  </si>
  <si>
    <t xml:space="preserve">Arti Nur Hayati </t>
  </si>
  <si>
    <t>+62 896-3089-0547</t>
  </si>
  <si>
    <t>shofiyahns943@gmail.com</t>
  </si>
  <si>
    <t>Shofiyah Nurus Sa`adah</t>
  </si>
  <si>
    <t>088233683279</t>
  </si>
  <si>
    <t>No.Responden</t>
  </si>
  <si>
    <t>ALEXITHYMIA (X)</t>
  </si>
  <si>
    <t>X.1</t>
  </si>
  <si>
    <t>X.2</t>
  </si>
  <si>
    <t>X.3</t>
  </si>
  <si>
    <t>X.4</t>
  </si>
  <si>
    <t>X.5</t>
  </si>
  <si>
    <t>X.6</t>
  </si>
  <si>
    <t>X.7</t>
  </si>
  <si>
    <t>X.8</t>
  </si>
  <si>
    <t>X.9</t>
  </si>
  <si>
    <t>X.10</t>
  </si>
  <si>
    <t>X.11</t>
  </si>
  <si>
    <t>X.12</t>
  </si>
  <si>
    <t>X.13</t>
  </si>
  <si>
    <t>X.14</t>
  </si>
  <si>
    <t>X.15</t>
  </si>
  <si>
    <t>X.16</t>
  </si>
  <si>
    <t>X.17</t>
  </si>
  <si>
    <t>X.18</t>
  </si>
  <si>
    <t>X.19</t>
  </si>
  <si>
    <t>X.20</t>
  </si>
  <si>
    <t>KECANDUAN MEDIA SOSIAL (Y)</t>
  </si>
  <si>
    <t>Y.1</t>
  </si>
  <si>
    <t>Y.2</t>
  </si>
  <si>
    <t>Y.3</t>
  </si>
  <si>
    <t>Y.4</t>
  </si>
  <si>
    <t>Y.5</t>
  </si>
  <si>
    <t>Y.6</t>
  </si>
  <si>
    <t>Y.7</t>
  </si>
  <si>
    <t>Y.8</t>
  </si>
  <si>
    <t>Y.9</t>
  </si>
  <si>
    <t>Y.10</t>
  </si>
  <si>
    <t>Y.11</t>
  </si>
  <si>
    <t>Y.12</t>
  </si>
  <si>
    <t>Y.13</t>
  </si>
  <si>
    <t>Y.14</t>
  </si>
  <si>
    <t>Y.15</t>
  </si>
  <si>
    <t>Total Y</t>
  </si>
  <si>
    <t>ardhaneswari2017@gmail.com</t>
  </si>
  <si>
    <t>Ardha Neswari</t>
  </si>
  <si>
    <t>Gender</t>
  </si>
  <si>
    <t>Ket. Angkatan</t>
  </si>
  <si>
    <t>SD=</t>
  </si>
  <si>
    <t>Rendah</t>
  </si>
  <si>
    <t>Sedang</t>
  </si>
  <si>
    <t>Tinggi</t>
  </si>
  <si>
    <t>Kategori</t>
  </si>
  <si>
    <t>Rentan Skor</t>
  </si>
  <si>
    <t>F</t>
  </si>
  <si>
    <t>No.</t>
  </si>
  <si>
    <t>%</t>
  </si>
  <si>
    <t>Sangat Tinggi</t>
  </si>
  <si>
    <t>M-0,5SD</t>
  </si>
  <si>
    <t>M+0,5SD</t>
  </si>
  <si>
    <t>Sangat Rendah</t>
  </si>
  <si>
    <t>M-1,5SD</t>
  </si>
  <si>
    <t>M+1,SD</t>
  </si>
  <si>
    <t xml:space="preserve"> x &lt; 39</t>
  </si>
  <si>
    <r>
      <t xml:space="preserve">39 &lt; X </t>
    </r>
    <r>
      <rPr>
        <sz val="10"/>
        <color rgb="FF000000"/>
        <rFont val="Calibri"/>
        <family val="2"/>
      </rPr>
      <t>≤</t>
    </r>
    <r>
      <rPr>
        <sz val="9.8000000000000007"/>
        <color rgb="FF000000"/>
        <rFont val="Arial"/>
        <family val="2"/>
      </rPr>
      <t xml:space="preserve"> 54</t>
    </r>
  </si>
  <si>
    <r>
      <t xml:space="preserve">54 &lt; X </t>
    </r>
    <r>
      <rPr>
        <sz val="10"/>
        <color rgb="FF000000"/>
        <rFont val="Calibri"/>
        <family val="2"/>
      </rPr>
      <t>≤</t>
    </r>
    <r>
      <rPr>
        <sz val="9.8000000000000007"/>
        <color rgb="FF000000"/>
        <rFont val="Arial"/>
        <family val="2"/>
      </rPr>
      <t xml:space="preserve"> 68</t>
    </r>
  </si>
  <si>
    <t>X &gt; 82</t>
  </si>
  <si>
    <t>39 &lt; X ≤ 54</t>
  </si>
  <si>
    <t>54 &lt; X ≤ 68</t>
  </si>
  <si>
    <t>82 &gt; X ≤ 82</t>
  </si>
  <si>
    <t>Mean=</t>
  </si>
  <si>
    <t>Statistics</t>
  </si>
  <si>
    <t>Kecanduan Medsos</t>
  </si>
  <si>
    <t>N</t>
  </si>
  <si>
    <t>Valid</t>
  </si>
  <si>
    <t>Missing</t>
  </si>
  <si>
    <t>Mean</t>
  </si>
  <si>
    <t>Std. Deviation</t>
  </si>
  <si>
    <t>SD</t>
  </si>
  <si>
    <t xml:space="preserve">Rendah </t>
  </si>
  <si>
    <r>
      <t xml:space="preserve">X </t>
    </r>
    <r>
      <rPr>
        <sz val="10"/>
        <color rgb="FF000000"/>
        <rFont val="Calibri"/>
        <family val="2"/>
      </rPr>
      <t>≤ 24</t>
    </r>
  </si>
  <si>
    <t>24 &lt; X ≤ 32</t>
  </si>
  <si>
    <r>
      <t xml:space="preserve">32 &lt; X </t>
    </r>
    <r>
      <rPr>
        <sz val="10"/>
        <color rgb="FF000000"/>
        <rFont val="Calibri"/>
        <family val="2"/>
      </rPr>
      <t>≤ 39</t>
    </r>
  </si>
  <si>
    <r>
      <t xml:space="preserve">39 &lt; X </t>
    </r>
    <r>
      <rPr>
        <sz val="10"/>
        <color rgb="FF000000"/>
        <rFont val="Calibri"/>
        <family val="2"/>
      </rPr>
      <t>≤</t>
    </r>
    <r>
      <rPr>
        <sz val="9.8000000000000007"/>
        <color rgb="FF000000"/>
        <rFont val="Arial"/>
        <family val="2"/>
      </rPr>
      <t xml:space="preserve"> 47</t>
    </r>
  </si>
  <si>
    <t>47 &lt; X</t>
  </si>
  <si>
    <r>
      <t xml:space="preserve">68 &lt; X </t>
    </r>
    <r>
      <rPr>
        <sz val="10"/>
        <color rgb="FF000000"/>
        <rFont val="Calibri"/>
        <family val="2"/>
      </rPr>
      <t>≤</t>
    </r>
    <r>
      <rPr>
        <sz val="9.8000000000000007"/>
        <color rgb="FF000000"/>
        <rFont val="Arial"/>
        <family val="2"/>
      </rPr>
      <t xml:space="preserve"> 82</t>
    </r>
  </si>
  <si>
    <r>
      <t xml:space="preserve">82 </t>
    </r>
    <r>
      <rPr>
        <sz val="10"/>
        <color rgb="FF000000"/>
        <rFont val="Calibri"/>
        <family val="2"/>
      </rPr>
      <t>≤</t>
    </r>
    <r>
      <rPr>
        <sz val="10"/>
        <color rgb="FF000000"/>
        <rFont val="Arial"/>
        <family val="2"/>
        <scheme val="minor"/>
      </rPr>
      <t xml:space="preserve"> X</t>
    </r>
  </si>
  <si>
    <r>
      <t xml:space="preserve">X </t>
    </r>
    <r>
      <rPr>
        <sz val="10"/>
        <color rgb="FF000000"/>
        <rFont val="Calibri"/>
        <family val="2"/>
      </rPr>
      <t>≤</t>
    </r>
    <r>
      <rPr>
        <sz val="9.8000000000000007"/>
        <color rgb="FF000000"/>
        <rFont val="Arial"/>
        <family val="2"/>
      </rPr>
      <t xml:space="preserve"> 24</t>
    </r>
  </si>
  <si>
    <t>rentan Skor Alexithymia</t>
  </si>
  <si>
    <t>rentan Skor Kecanduan Media Sosial</t>
  </si>
  <si>
    <t>X &gt; 47</t>
  </si>
  <si>
    <t>ANOVA Table</t>
  </si>
  <si>
    <t/>
  </si>
  <si>
    <t>Sum of Squares</t>
  </si>
  <si>
    <t>df</t>
  </si>
  <si>
    <t>Mean Square</t>
  </si>
  <si>
    <t>Sig.</t>
  </si>
  <si>
    <t>Kecanduan Medsos * Alexithymia</t>
  </si>
  <si>
    <t>Between Groups</t>
  </si>
  <si>
    <t>(Combined)</t>
  </si>
  <si>
    <t>Linearity</t>
  </si>
  <si>
    <t>Deviation from Linearity</t>
  </si>
  <si>
    <t>Within Groups</t>
  </si>
  <si>
    <t>Total</t>
  </si>
  <si>
    <t>Shapiro-Wilk</t>
  </si>
  <si>
    <t>Statistic</t>
  </si>
  <si>
    <t>Alexithymia</t>
  </si>
  <si>
    <t>kecanduan medsos</t>
  </si>
  <si>
    <t>*. This is a lower bound of the true significance.</t>
  </si>
  <si>
    <t>a. Lilliefors Significance Correction</t>
  </si>
  <si>
    <r>
      <t>Kolmogorov-Smirnov</t>
    </r>
    <r>
      <rPr>
        <vertAlign val="superscript"/>
        <sz val="9"/>
        <color indexed="8"/>
        <rFont val="Arial"/>
        <family val="2"/>
      </rPr>
      <t>a</t>
    </r>
  </si>
  <si>
    <r>
      <t>,200</t>
    </r>
    <r>
      <rPr>
        <vertAlign val="superscript"/>
        <sz val="9"/>
        <color indexed="8"/>
        <rFont val="Arial"/>
        <family val="2"/>
      </rPr>
      <t>*</t>
    </r>
  </si>
  <si>
    <t>UJI NORMALITAS</t>
  </si>
  <si>
    <t>One-Sample Kolmogorov-Smirnov Test</t>
  </si>
  <si>
    <t>Unstandardized Residual</t>
  </si>
  <si>
    <t>Most Extreme Differences</t>
  </si>
  <si>
    <t>Absolute</t>
  </si>
  <si>
    <t>Positive</t>
  </si>
  <si>
    <t>Negative</t>
  </si>
  <si>
    <t>Test Statistic</t>
  </si>
  <si>
    <t>Asymp. Sig. (2-tailed)</t>
  </si>
  <si>
    <t>a. Test distribution is Normal.</t>
  </si>
  <si>
    <t>b. Calculated from data.</t>
  </si>
  <si>
    <t>c. Lilliefors Significance Correction.</t>
  </si>
  <si>
    <t>d. This is a lower bound of the true significance.</t>
  </si>
  <si>
    <r>
      <t>Normal Parameters</t>
    </r>
    <r>
      <rPr>
        <vertAlign val="superscript"/>
        <sz val="9"/>
        <color indexed="8"/>
        <rFont val="Arial"/>
        <family val="2"/>
      </rPr>
      <t>a,b</t>
    </r>
  </si>
  <si>
    <r>
      <t>,200</t>
    </r>
    <r>
      <rPr>
        <vertAlign val="superscript"/>
        <sz val="9"/>
        <color indexed="8"/>
        <rFont val="Arial"/>
        <family val="2"/>
      </rPr>
      <t>c,d</t>
    </r>
  </si>
  <si>
    <t>Berdasarkan hal uji normalitas diketahui bahwa nilai signifikasi 0,200 (p &gt; 0,05), maka dapat disimpulkan bahwa nilai residual berdistribusi normal</t>
  </si>
  <si>
    <t>Frequency</t>
  </si>
  <si>
    <t>Percent</t>
  </si>
  <si>
    <t>Valid Percent</t>
  </si>
  <si>
    <t>Cumulative Percent</t>
  </si>
  <si>
    <t>Usia</t>
  </si>
  <si>
    <t xml:space="preserve">Usia </t>
  </si>
  <si>
    <t>08883945327</t>
  </si>
  <si>
    <t>gitadimas240@gmail.com</t>
  </si>
  <si>
    <t>Dimas Bagus Gita Nugraha</t>
  </si>
  <si>
    <t>082243144779</t>
  </si>
  <si>
    <t>total x</t>
  </si>
  <si>
    <t>Ket Gender</t>
  </si>
  <si>
    <t xml:space="preserve">usia </t>
  </si>
  <si>
    <t>Kode usia</t>
  </si>
  <si>
    <t>Berdasarkan hasil uji linearitas diketahui nilai Sig.dev from lineariry sebesar 0,024 &lt; 0,05, maka dapat disimpulkan bahwa tidak terdapat hubungan yang linier antara Alexithymia dengan Kecanduan Media Sosial</t>
  </si>
  <si>
    <t>19 tahun</t>
  </si>
  <si>
    <t>20 tahun</t>
  </si>
  <si>
    <t>21 tahun</t>
  </si>
  <si>
    <t>22 tahun</t>
  </si>
  <si>
    <t>23 tahun</t>
  </si>
  <si>
    <t>24 tahun</t>
  </si>
  <si>
    <t>M+1,5SD</t>
  </si>
  <si>
    <t>Correlations</t>
  </si>
  <si>
    <t>Spearman's rho</t>
  </si>
  <si>
    <t>Correlation Coefficient</t>
  </si>
  <si>
    <t>Sig. (2-tailed)</t>
  </si>
  <si>
    <t>**. Correlation is significant at the 0.01 level (2-tailed).</t>
  </si>
  <si>
    <r>
      <t>,519</t>
    </r>
    <r>
      <rPr>
        <vertAlign val="superscript"/>
        <sz val="9"/>
        <color indexed="8"/>
        <rFont val="Arial"/>
      </rPr>
      <t>**</t>
    </r>
  </si>
  <si>
    <t>nilai sig. 0,000 &lt; 0,05 = berkorelasi =&gt; maka ada hubungan yang signifikan antara kedua variabel x dan y</t>
  </si>
  <si>
    <t>nilai koefisien korelasi 0,519 berada diantara 0,51-0,79 berarti tingkat kekuatan  hubungannya yang kuat</t>
  </si>
  <si>
    <t>angka koefisien diatas bernilai positif yaitu sebesar 0,519** maka arah hubungan variabelnya yakni positif</t>
  </si>
  <si>
    <t>angkatan 2020</t>
  </si>
  <si>
    <t>Angkatan 2021</t>
  </si>
  <si>
    <t>TikTok</t>
  </si>
  <si>
    <t>Instagram</t>
  </si>
  <si>
    <t>Whatsapp</t>
  </si>
  <si>
    <t>Telegram</t>
  </si>
  <si>
    <t>Youtube</t>
  </si>
  <si>
    <t>Facebook</t>
  </si>
  <si>
    <t>Jenis Media Sosial Yang Sering Digunakan</t>
  </si>
  <si>
    <t>kode kat</t>
  </si>
  <si>
    <t>Reliability Statistics</t>
  </si>
  <si>
    <t>Cronbach's Alpha</t>
  </si>
  <si>
    <t>N of Items</t>
  </si>
  <si>
    <t>UJI REABILITAS ALEXITHYMIA</t>
  </si>
  <si>
    <r>
      <t xml:space="preserve"> Jika nilai cronbach alpa &gt; 0,6 maka </t>
    </r>
    <r>
      <rPr>
        <b/>
        <sz val="10"/>
        <rFont val="Arial"/>
        <family val="2"/>
      </rPr>
      <t>Reabel</t>
    </r>
  </si>
  <si>
    <t>UJI VALIDITAS ALEXITHYMIA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</si>
  <si>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</si>
  <si>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</si>
  <si>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</si>
  <si>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</si>
  <si>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</si>
  <si>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</si>
  <si>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</si>
  <si>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</si>
  <si>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</si>
  <si>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</si>
  <si>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</si>
  <si>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</si>
  <si>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</si>
  <si>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</si>
  <si>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</si>
  <si>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</si>
  <si>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</si>
  <si>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</si>
  <si>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</si>
  <si>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</si>
  <si>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Pearson Correlation</t>
  </si>
  <si>
    <r>
      <t>,737</t>
    </r>
    <r>
      <rPr>
        <vertAlign val="superscript"/>
        <sz val="9"/>
        <color rgb="FF000000"/>
        <rFont val="Arial"/>
        <family val="2"/>
      </rPr>
      <t>**</t>
    </r>
  </si>
  <si>
    <r>
      <t>,743</t>
    </r>
    <r>
      <rPr>
        <vertAlign val="superscript"/>
        <sz val="9"/>
        <color rgb="FF000000"/>
        <rFont val="Arial"/>
        <family val="2"/>
      </rPr>
      <t>**</t>
    </r>
  </si>
  <si>
    <r>
      <t>,500</t>
    </r>
    <r>
      <rPr>
        <vertAlign val="superscript"/>
        <sz val="9"/>
        <color rgb="FF000000"/>
        <rFont val="Arial"/>
        <family val="2"/>
      </rPr>
      <t>**</t>
    </r>
  </si>
  <si>
    <r>
      <t>,356</t>
    </r>
    <r>
      <rPr>
        <vertAlign val="superscript"/>
        <sz val="9"/>
        <color rgb="FF000000"/>
        <rFont val="Arial"/>
        <family val="2"/>
      </rPr>
      <t>**</t>
    </r>
  </si>
  <si>
    <r>
      <t>,292</t>
    </r>
    <r>
      <rPr>
        <vertAlign val="superscript"/>
        <sz val="9"/>
        <color rgb="FF000000"/>
        <rFont val="Arial"/>
        <family val="2"/>
      </rPr>
      <t>**</t>
    </r>
  </si>
  <si>
    <r>
      <t>,721</t>
    </r>
    <r>
      <rPr>
        <vertAlign val="superscript"/>
        <sz val="9"/>
        <color rgb="FF000000"/>
        <rFont val="Arial"/>
        <family val="2"/>
      </rPr>
      <t>**</t>
    </r>
  </si>
  <si>
    <r>
      <t>,781</t>
    </r>
    <r>
      <rPr>
        <vertAlign val="superscript"/>
        <sz val="9"/>
        <color rgb="FF000000"/>
        <rFont val="Arial"/>
        <family val="2"/>
      </rPr>
      <t>**</t>
    </r>
  </si>
  <si>
    <r>
      <t>,557</t>
    </r>
    <r>
      <rPr>
        <vertAlign val="superscript"/>
        <sz val="9"/>
        <color rgb="FF000000"/>
        <rFont val="Arial"/>
        <family val="2"/>
      </rPr>
      <t>**</t>
    </r>
  </si>
  <si>
    <r>
      <t>,815</t>
    </r>
    <r>
      <rPr>
        <vertAlign val="superscript"/>
        <sz val="9"/>
        <color rgb="FF000000"/>
        <rFont val="Arial"/>
        <family val="2"/>
      </rPr>
      <t>**</t>
    </r>
  </si>
  <si>
    <r>
      <t>,497</t>
    </r>
    <r>
      <rPr>
        <vertAlign val="superscript"/>
        <sz val="9"/>
        <color rgb="FF000000"/>
        <rFont val="Arial"/>
        <family val="2"/>
      </rPr>
      <t>**</t>
    </r>
  </si>
  <si>
    <r>
      <t>,613</t>
    </r>
    <r>
      <rPr>
        <vertAlign val="superscript"/>
        <sz val="9"/>
        <color rgb="FF000000"/>
        <rFont val="Arial"/>
        <family val="2"/>
      </rPr>
      <t>**</t>
    </r>
  </si>
  <si>
    <r>
      <t>,565</t>
    </r>
    <r>
      <rPr>
        <vertAlign val="superscript"/>
        <sz val="9"/>
        <color rgb="FF000000"/>
        <rFont val="Arial"/>
        <family val="2"/>
      </rPr>
      <t>**</t>
    </r>
  </si>
  <si>
    <r>
      <t>,802</t>
    </r>
    <r>
      <rPr>
        <vertAlign val="superscript"/>
        <sz val="9"/>
        <color rgb="FF000000"/>
        <rFont val="Arial"/>
        <family val="2"/>
      </rPr>
      <t>**</t>
    </r>
  </si>
  <si>
    <r>
      <t>,708</t>
    </r>
    <r>
      <rPr>
        <vertAlign val="superscript"/>
        <sz val="9"/>
        <color rgb="FF000000"/>
        <rFont val="Arial"/>
        <family val="2"/>
      </rPr>
      <t>**</t>
    </r>
  </si>
  <si>
    <r>
      <t>,510</t>
    </r>
    <r>
      <rPr>
        <vertAlign val="superscript"/>
        <sz val="9"/>
        <color rgb="FF000000"/>
        <rFont val="Arial"/>
        <family val="2"/>
      </rPr>
      <t>**</t>
    </r>
  </si>
  <si>
    <r>
      <t>,419</t>
    </r>
    <r>
      <rPr>
        <vertAlign val="superscript"/>
        <sz val="9"/>
        <color rgb="FF000000"/>
        <rFont val="Arial"/>
        <family val="2"/>
      </rPr>
      <t>**</t>
    </r>
  </si>
  <si>
    <r>
      <t>,620</t>
    </r>
    <r>
      <rPr>
        <vertAlign val="superscript"/>
        <sz val="9"/>
        <color rgb="FF000000"/>
        <rFont val="Arial"/>
        <family val="2"/>
      </rPr>
      <t>**</t>
    </r>
  </si>
  <si>
    <r>
      <t>,375</t>
    </r>
    <r>
      <rPr>
        <vertAlign val="superscript"/>
        <sz val="9"/>
        <color rgb="FF000000"/>
        <rFont val="Arial"/>
        <family val="2"/>
      </rPr>
      <t>**</t>
    </r>
  </si>
  <si>
    <r>
      <t>,515</t>
    </r>
    <r>
      <rPr>
        <vertAlign val="superscript"/>
        <sz val="9"/>
        <color rgb="FF000000"/>
        <rFont val="Arial"/>
        <family val="2"/>
      </rPr>
      <t>**</t>
    </r>
  </si>
  <si>
    <r>
      <t>,405</t>
    </r>
    <r>
      <rPr>
        <vertAlign val="superscript"/>
        <sz val="9"/>
        <color rgb="FF000000"/>
        <rFont val="Arial"/>
        <family val="2"/>
      </rPr>
      <t>**</t>
    </r>
  </si>
  <si>
    <r>
      <t xml:space="preserve">Jika nilai signifikan &lt; 0,05 = </t>
    </r>
    <r>
      <rPr>
        <b/>
        <sz val="10"/>
        <color rgb="FF000000"/>
        <rFont val="Arial"/>
        <family val="2"/>
        <scheme val="minor"/>
      </rPr>
      <t>valid</t>
    </r>
  </si>
  <si>
    <r>
      <t xml:space="preserve">Jika nilai signifikan &gt; 0,05 = </t>
    </r>
    <r>
      <rPr>
        <b/>
        <sz val="10"/>
        <color rgb="FF000000"/>
        <rFont val="Arial"/>
        <family val="2"/>
        <scheme val="minor"/>
      </rPr>
      <t>Tidak valid</t>
    </r>
  </si>
  <si>
    <r>
      <t xml:space="preserve">Rhitung &gt; Rtabel = </t>
    </r>
    <r>
      <rPr>
        <b/>
        <sz val="10"/>
        <color rgb="FF000000"/>
        <rFont val="Arial"/>
        <family val="2"/>
        <scheme val="minor"/>
      </rPr>
      <t>Valid</t>
    </r>
  </si>
  <si>
    <r>
      <t xml:space="preserve">Rhitung &lt; Rtabel = </t>
    </r>
    <r>
      <rPr>
        <b/>
        <sz val="10"/>
        <color rgb="FF000000"/>
        <rFont val="Arial"/>
        <family val="2"/>
        <scheme val="minor"/>
      </rPr>
      <t>tidak Valid</t>
    </r>
  </si>
  <si>
    <t xml:space="preserve">nilai sig. 5% maka Rtabel = 0,159 </t>
  </si>
  <si>
    <t xml:space="preserve">    = Rhitung</t>
  </si>
  <si>
    <t>UJI VALIDITAS MEDSOS</t>
  </si>
  <si>
    <r>
      <t>,516</t>
    </r>
    <r>
      <rPr>
        <vertAlign val="superscript"/>
        <sz val="9"/>
        <color rgb="FF000000"/>
        <rFont val="Arial"/>
        <family val="2"/>
      </rPr>
      <t>**</t>
    </r>
  </si>
  <si>
    <r>
      <t>,599</t>
    </r>
    <r>
      <rPr>
        <vertAlign val="superscript"/>
        <sz val="9"/>
        <color rgb="FF000000"/>
        <rFont val="Arial"/>
        <family val="2"/>
      </rPr>
      <t>**</t>
    </r>
  </si>
  <si>
    <r>
      <t>,604</t>
    </r>
    <r>
      <rPr>
        <vertAlign val="superscript"/>
        <sz val="9"/>
        <color rgb="FF000000"/>
        <rFont val="Arial"/>
        <family val="2"/>
      </rPr>
      <t>**</t>
    </r>
  </si>
  <si>
    <r>
      <t>,522</t>
    </r>
    <r>
      <rPr>
        <vertAlign val="superscript"/>
        <sz val="9"/>
        <color rgb="FF000000"/>
        <rFont val="Arial"/>
        <family val="2"/>
      </rPr>
      <t>**</t>
    </r>
  </si>
  <si>
    <r>
      <t>,415</t>
    </r>
    <r>
      <rPr>
        <vertAlign val="superscript"/>
        <sz val="9"/>
        <color rgb="FF000000"/>
        <rFont val="Arial"/>
        <family val="2"/>
      </rPr>
      <t>**</t>
    </r>
  </si>
  <si>
    <r>
      <t>,697</t>
    </r>
    <r>
      <rPr>
        <vertAlign val="superscript"/>
        <sz val="9"/>
        <color rgb="FF000000"/>
        <rFont val="Arial"/>
        <family val="2"/>
      </rPr>
      <t>**</t>
    </r>
  </si>
  <si>
    <r>
      <t>,630</t>
    </r>
    <r>
      <rPr>
        <vertAlign val="superscript"/>
        <sz val="9"/>
        <color rgb="FF000000"/>
        <rFont val="Arial"/>
        <family val="2"/>
      </rPr>
      <t>**</t>
    </r>
  </si>
  <si>
    <r>
      <t>,605</t>
    </r>
    <r>
      <rPr>
        <vertAlign val="superscript"/>
        <sz val="9"/>
        <color rgb="FF000000"/>
        <rFont val="Arial"/>
        <family val="2"/>
      </rPr>
      <t>**</t>
    </r>
  </si>
  <si>
    <r>
      <t>,653</t>
    </r>
    <r>
      <rPr>
        <vertAlign val="superscript"/>
        <sz val="9"/>
        <color rgb="FF000000"/>
        <rFont val="Arial"/>
        <family val="2"/>
      </rPr>
      <t>**</t>
    </r>
  </si>
  <si>
    <r>
      <t>,459</t>
    </r>
    <r>
      <rPr>
        <vertAlign val="superscript"/>
        <sz val="9"/>
        <color rgb="FF000000"/>
        <rFont val="Arial"/>
        <family val="2"/>
      </rPr>
      <t>**</t>
    </r>
  </si>
  <si>
    <r>
      <t>,538</t>
    </r>
    <r>
      <rPr>
        <vertAlign val="superscript"/>
        <sz val="9"/>
        <color rgb="FF000000"/>
        <rFont val="Arial"/>
        <family val="2"/>
      </rPr>
      <t>**</t>
    </r>
  </si>
  <si>
    <r>
      <t>,665</t>
    </r>
    <r>
      <rPr>
        <vertAlign val="superscript"/>
        <sz val="9"/>
        <color rgb="FF000000"/>
        <rFont val="Arial"/>
        <family val="2"/>
      </rPr>
      <t>**</t>
    </r>
  </si>
  <si>
    <r>
      <t>,512</t>
    </r>
    <r>
      <rPr>
        <vertAlign val="superscript"/>
        <sz val="9"/>
        <color rgb="FF000000"/>
        <rFont val="Arial"/>
        <family val="2"/>
      </rPr>
      <t>**</t>
    </r>
  </si>
  <si>
    <r>
      <t>,679</t>
    </r>
    <r>
      <rPr>
        <vertAlign val="superscript"/>
        <sz val="9"/>
        <color rgb="FF000000"/>
        <rFont val="Arial"/>
        <family val="2"/>
      </rPr>
      <t>**</t>
    </r>
  </si>
  <si>
    <r>
      <t>,328</t>
    </r>
    <r>
      <rPr>
        <vertAlign val="superscript"/>
        <sz val="9"/>
        <color rgb="FF000000"/>
        <rFont val="Arial"/>
        <family val="2"/>
      </rPr>
      <t>**</t>
    </r>
  </si>
  <si>
    <t>REABILITAS SKALA MEDSOS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</si>
</sst>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/yyyy\ h:mm:ss"/>
    <numFmt numFmtId="165" formatCode="###0"/>
    <numFmt numFmtId="166" formatCode="###0.0000"/>
    <numFmt numFmtId="167" formatCode="###0.00000"/>
    <numFmt numFmtId="168" formatCode="###0.000"/>
    <numFmt numFmtId="169" formatCode="####.000"/>
    <numFmt numFmtId="170" formatCode="####.0000000"/>
    <numFmt numFmtId="171" formatCode="###0.00000000"/>
    <numFmt numFmtId="172" formatCode="###0.0"/>
  </numFmts>
  <fonts count="2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sz val="9.8000000000000007"/>
      <color rgb="FF000000"/>
      <name val="Arial"/>
      <family val="2"/>
    </font>
    <font>
      <sz val="10"/>
      <color rgb="FF000000"/>
      <name val="Arial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sz val="9"/>
      <color rgb="FF000000"/>
      <name val="Arial Bold"/>
      <charset val="1"/>
    </font>
    <font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color indexed="8"/>
      <name val="Arial"/>
    </font>
    <font>
      <b/>
      <sz val="1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2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390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indexed="64"/>
      </right>
      <top/>
      <bottom style="thin">
        <color theme="5" tint="0.59999389629810485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</borders>
  <cellStyleXfs count="7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/>
    <xf numFmtId="0" fontId="13" fillId="0" borderId="0"/>
    <xf numFmtId="0" fontId="9" fillId="0" borderId="0"/>
  </cellStyleXfs>
  <cellXfs count="2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/>
    <xf numFmtId="0" fontId="0" fillId="10" borderId="0" xfId="0" applyFill="1" applyAlignment="1">
      <alignment horizontal="center"/>
    </xf>
    <xf numFmtId="0" fontId="0" fillId="6" borderId="10" xfId="0" applyFill="1" applyBorder="1" applyAlignment="1">
      <alignment horizontal="center"/>
    </xf>
    <xf numFmtId="0" fontId="1" fillId="7" borderId="4" xfId="0" applyFont="1" applyFill="1" applyBorder="1"/>
    <xf numFmtId="0" fontId="0" fillId="2" borderId="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" fillId="7" borderId="14" xfId="0" applyFont="1" applyFill="1" applyBorder="1"/>
    <xf numFmtId="0" fontId="0" fillId="7" borderId="14" xfId="0" applyFill="1" applyBorder="1"/>
    <xf numFmtId="0" fontId="0" fillId="6" borderId="15" xfId="0" applyFill="1" applyBorder="1" applyAlignment="1">
      <alignment horizontal="center"/>
    </xf>
    <xf numFmtId="0" fontId="0" fillId="11" borderId="11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11" fillId="12" borderId="0" xfId="2" applyFont="1" applyFill="1"/>
    <xf numFmtId="0" fontId="9" fillId="0" borderId="0" xfId="2"/>
    <xf numFmtId="0" fontId="11" fillId="0" borderId="18" xfId="2" applyFont="1" applyBorder="1" applyAlignment="1">
      <alignment horizontal="left" vertical="top" wrapText="1"/>
    </xf>
    <xf numFmtId="165" fontId="11" fillId="0" borderId="19" xfId="2" applyNumberFormat="1" applyFont="1" applyBorder="1" applyAlignment="1">
      <alignment horizontal="right" vertical="center"/>
    </xf>
    <xf numFmtId="0" fontId="11" fillId="0" borderId="21" xfId="2" applyFont="1" applyBorder="1" applyAlignment="1">
      <alignment horizontal="left" vertical="top" wrapText="1"/>
    </xf>
    <xf numFmtId="165" fontId="11" fillId="0" borderId="22" xfId="2" applyNumberFormat="1" applyFont="1" applyBorder="1" applyAlignment="1">
      <alignment horizontal="right" vertical="center"/>
    </xf>
    <xf numFmtId="166" fontId="11" fillId="0" borderId="22" xfId="2" applyNumberFormat="1" applyFont="1" applyBorder="1" applyAlignment="1">
      <alignment horizontal="right" vertical="center"/>
    </xf>
    <xf numFmtId="167" fontId="11" fillId="0" borderId="25" xfId="2" applyNumberFormat="1" applyFont="1" applyBorder="1" applyAlignment="1">
      <alignment horizontal="right" vertical="center"/>
    </xf>
    <xf numFmtId="165" fontId="11" fillId="0" borderId="25" xfId="2" applyNumberFormat="1" applyFont="1" applyBorder="1" applyAlignment="1">
      <alignment horizontal="right" vertical="center"/>
    </xf>
    <xf numFmtId="1" fontId="0" fillId="13" borderId="0" xfId="0" applyNumberFormat="1" applyFill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9" fillId="0" borderId="0" xfId="3"/>
    <xf numFmtId="0" fontId="11" fillId="0" borderId="32" xfId="3" applyFont="1" applyBorder="1" applyAlignment="1">
      <alignment horizontal="center" wrapText="1"/>
    </xf>
    <xf numFmtId="0" fontId="11" fillId="0" borderId="33" xfId="3" applyFont="1" applyBorder="1" applyAlignment="1">
      <alignment horizontal="center" wrapText="1"/>
    </xf>
    <xf numFmtId="0" fontId="11" fillId="0" borderId="34" xfId="3" applyFont="1" applyBorder="1" applyAlignment="1">
      <alignment horizontal="center" wrapText="1"/>
    </xf>
    <xf numFmtId="0" fontId="11" fillId="0" borderId="18" xfId="3" applyFont="1" applyBorder="1" applyAlignment="1">
      <alignment horizontal="left" vertical="top" wrapText="1"/>
    </xf>
    <xf numFmtId="168" fontId="11" fillId="0" borderId="37" xfId="3" applyNumberFormat="1" applyFont="1" applyBorder="1" applyAlignment="1">
      <alignment horizontal="right" vertical="center"/>
    </xf>
    <xf numFmtId="165" fontId="11" fillId="0" borderId="38" xfId="3" applyNumberFormat="1" applyFont="1" applyBorder="1" applyAlignment="1">
      <alignment horizontal="right" vertical="center"/>
    </xf>
    <xf numFmtId="168" fontId="11" fillId="0" borderId="38" xfId="3" applyNumberFormat="1" applyFont="1" applyBorder="1" applyAlignment="1">
      <alignment horizontal="right" vertical="center"/>
    </xf>
    <xf numFmtId="169" fontId="11" fillId="0" borderId="39" xfId="3" applyNumberFormat="1" applyFont="1" applyBorder="1" applyAlignment="1">
      <alignment horizontal="right" vertical="center"/>
    </xf>
    <xf numFmtId="0" fontId="11" fillId="0" borderId="21" xfId="3" applyFont="1" applyBorder="1" applyAlignment="1">
      <alignment horizontal="left" vertical="top" wrapText="1"/>
    </xf>
    <xf numFmtId="168" fontId="11" fillId="0" borderId="40" xfId="3" applyNumberFormat="1" applyFont="1" applyBorder="1" applyAlignment="1">
      <alignment horizontal="right" vertical="center"/>
    </xf>
    <xf numFmtId="165" fontId="11" fillId="0" borderId="41" xfId="3" applyNumberFormat="1" applyFont="1" applyBorder="1" applyAlignment="1">
      <alignment horizontal="right" vertical="center"/>
    </xf>
    <xf numFmtId="168" fontId="11" fillId="0" borderId="41" xfId="3" applyNumberFormat="1" applyFont="1" applyBorder="1" applyAlignment="1">
      <alignment horizontal="right" vertical="center"/>
    </xf>
    <xf numFmtId="169" fontId="11" fillId="0" borderId="42" xfId="3" applyNumberFormat="1" applyFont="1" applyBorder="1" applyAlignment="1">
      <alignment horizontal="right" vertical="center"/>
    </xf>
    <xf numFmtId="0" fontId="11" fillId="0" borderId="44" xfId="3" applyFont="1" applyBorder="1" applyAlignment="1">
      <alignment horizontal="left" vertical="top" wrapText="1"/>
    </xf>
    <xf numFmtId="168" fontId="11" fillId="0" borderId="45" xfId="3" applyNumberFormat="1" applyFont="1" applyBorder="1" applyAlignment="1">
      <alignment horizontal="right" vertical="center"/>
    </xf>
    <xf numFmtId="165" fontId="11" fillId="0" borderId="46" xfId="3" applyNumberFormat="1" applyFont="1" applyBorder="1" applyAlignment="1">
      <alignment horizontal="right" vertical="center"/>
    </xf>
    <xf numFmtId="168" fontId="11" fillId="0" borderId="46" xfId="3" applyNumberFormat="1" applyFont="1" applyBorder="1" applyAlignment="1">
      <alignment horizontal="right" vertical="center"/>
    </xf>
    <xf numFmtId="169" fontId="11" fillId="0" borderId="47" xfId="3" applyNumberFormat="1" applyFont="1" applyBorder="1" applyAlignment="1">
      <alignment horizontal="right" vertical="center"/>
    </xf>
    <xf numFmtId="0" fontId="11" fillId="0" borderId="46" xfId="3" applyFont="1" applyBorder="1" applyAlignment="1">
      <alignment horizontal="left" vertical="center" wrapText="1"/>
    </xf>
    <xf numFmtId="0" fontId="11" fillId="0" borderId="47" xfId="3" applyFont="1" applyBorder="1" applyAlignment="1">
      <alignment horizontal="left" vertical="center" wrapText="1"/>
    </xf>
    <xf numFmtId="168" fontId="11" fillId="0" borderId="49" xfId="3" applyNumberFormat="1" applyFont="1" applyBorder="1" applyAlignment="1">
      <alignment horizontal="right" vertical="center"/>
    </xf>
    <xf numFmtId="165" fontId="11" fillId="0" borderId="50" xfId="3" applyNumberFormat="1" applyFont="1" applyBorder="1" applyAlignment="1">
      <alignment horizontal="right" vertical="center"/>
    </xf>
    <xf numFmtId="0" fontId="11" fillId="0" borderId="50" xfId="3" applyFont="1" applyBorder="1" applyAlignment="1">
      <alignment horizontal="left" vertical="center" wrapText="1"/>
    </xf>
    <xf numFmtId="0" fontId="11" fillId="0" borderId="51" xfId="3" applyFont="1" applyBorder="1" applyAlignment="1">
      <alignment horizontal="left" vertical="center" wrapText="1"/>
    </xf>
    <xf numFmtId="0" fontId="10" fillId="0" borderId="0" xfId="3" applyFont="1" applyAlignment="1">
      <alignment horizontal="center" vertical="center" wrapText="1"/>
    </xf>
    <xf numFmtId="0" fontId="11" fillId="0" borderId="29" xfId="3" applyFont="1" applyBorder="1" applyAlignment="1">
      <alignment horizontal="left" wrapText="1"/>
    </xf>
    <xf numFmtId="0" fontId="11" fillId="0" borderId="30" xfId="3" applyFont="1" applyBorder="1" applyAlignment="1">
      <alignment horizontal="left" wrapText="1"/>
    </xf>
    <xf numFmtId="0" fontId="11" fillId="0" borderId="31" xfId="3" applyFont="1" applyBorder="1" applyAlignment="1">
      <alignment horizontal="left" wrapText="1"/>
    </xf>
    <xf numFmtId="0" fontId="11" fillId="0" borderId="36" xfId="3" applyFont="1" applyBorder="1" applyAlignment="1">
      <alignment horizontal="left" vertical="top" wrapText="1"/>
    </xf>
    <xf numFmtId="0" fontId="11" fillId="0" borderId="20" xfId="3" applyFont="1" applyBorder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11" fillId="0" borderId="43" xfId="3" applyFont="1" applyBorder="1" applyAlignment="1">
      <alignment horizontal="left" vertical="top" wrapText="1"/>
    </xf>
    <xf numFmtId="0" fontId="11" fillId="0" borderId="23" xfId="3" applyFont="1" applyBorder="1" applyAlignment="1">
      <alignment horizontal="left" vertical="top" wrapText="1"/>
    </xf>
    <xf numFmtId="0" fontId="11" fillId="0" borderId="48" xfId="3" applyFont="1" applyBorder="1" applyAlignment="1">
      <alignment horizontal="left" vertical="top" wrapText="1"/>
    </xf>
    <xf numFmtId="0" fontId="11" fillId="0" borderId="24" xfId="3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20" xfId="3" applyBorder="1" applyAlignment="1">
      <alignment horizontal="center" wrapText="1"/>
    </xf>
    <xf numFmtId="0" fontId="14" fillId="0" borderId="55" xfId="4" applyFont="1" applyBorder="1" applyAlignment="1">
      <alignment horizontal="center" wrapText="1"/>
    </xf>
    <xf numFmtId="0" fontId="14" fillId="0" borderId="56" xfId="4" applyFont="1" applyBorder="1" applyAlignment="1">
      <alignment horizontal="center" wrapText="1"/>
    </xf>
    <xf numFmtId="0" fontId="14" fillId="0" borderId="57" xfId="4" applyFont="1" applyBorder="1" applyAlignment="1">
      <alignment horizontal="center" wrapText="1"/>
    </xf>
    <xf numFmtId="0" fontId="14" fillId="0" borderId="19" xfId="4" applyFont="1" applyBorder="1" applyAlignment="1">
      <alignment horizontal="left" vertical="top" wrapText="1"/>
    </xf>
    <xf numFmtId="169" fontId="14" fillId="0" borderId="37" xfId="4" applyNumberFormat="1" applyFont="1" applyBorder="1" applyAlignment="1">
      <alignment horizontal="right" vertical="center"/>
    </xf>
    <xf numFmtId="165" fontId="14" fillId="0" borderId="38" xfId="4" applyNumberFormat="1" applyFont="1" applyBorder="1" applyAlignment="1">
      <alignment horizontal="right" vertical="center"/>
    </xf>
    <xf numFmtId="0" fontId="14" fillId="0" borderId="38" xfId="4" applyFont="1" applyBorder="1" applyAlignment="1">
      <alignment horizontal="right" vertical="center"/>
    </xf>
    <xf numFmtId="169" fontId="14" fillId="0" borderId="38" xfId="4" applyNumberFormat="1" applyFont="1" applyBorder="1" applyAlignment="1">
      <alignment horizontal="right" vertical="center"/>
    </xf>
    <xf numFmtId="169" fontId="14" fillId="0" borderId="39" xfId="4" applyNumberFormat="1" applyFont="1" applyBorder="1" applyAlignment="1">
      <alignment horizontal="right" vertical="center"/>
    </xf>
    <xf numFmtId="0" fontId="14" fillId="0" borderId="25" xfId="4" applyFont="1" applyBorder="1" applyAlignment="1">
      <alignment horizontal="left" vertical="top" wrapText="1"/>
    </xf>
    <xf numFmtId="169" fontId="14" fillId="0" borderId="49" xfId="4" applyNumberFormat="1" applyFont="1" applyBorder="1" applyAlignment="1">
      <alignment horizontal="right" vertical="center"/>
    </xf>
    <xf numFmtId="165" fontId="14" fillId="0" borderId="50" xfId="4" applyNumberFormat="1" applyFont="1" applyBorder="1" applyAlignment="1">
      <alignment horizontal="right" vertical="center"/>
    </xf>
    <xf numFmtId="169" fontId="14" fillId="0" borderId="50" xfId="4" applyNumberFormat="1" applyFont="1" applyBorder="1" applyAlignment="1">
      <alignment horizontal="right" vertical="center"/>
    </xf>
    <xf numFmtId="169" fontId="14" fillId="0" borderId="51" xfId="4" applyNumberFormat="1" applyFont="1" applyBorder="1" applyAlignment="1">
      <alignment horizontal="right" vertical="center"/>
    </xf>
    <xf numFmtId="0" fontId="14" fillId="0" borderId="58" xfId="4" applyFont="1" applyBorder="1" applyAlignment="1">
      <alignment horizontal="center" wrapText="1"/>
    </xf>
    <xf numFmtId="165" fontId="14" fillId="0" borderId="19" xfId="4" applyNumberFormat="1" applyFont="1" applyBorder="1" applyAlignment="1">
      <alignment horizontal="right" vertical="center"/>
    </xf>
    <xf numFmtId="0" fontId="14" fillId="0" borderId="21" xfId="4" applyFont="1" applyBorder="1" applyAlignment="1">
      <alignment horizontal="left" vertical="top" wrapText="1"/>
    </xf>
    <xf numFmtId="170" fontId="14" fillId="0" borderId="22" xfId="4" applyNumberFormat="1" applyFont="1" applyBorder="1" applyAlignment="1">
      <alignment horizontal="right" vertical="center"/>
    </xf>
    <xf numFmtId="171" fontId="14" fillId="0" borderId="22" xfId="4" applyNumberFormat="1" applyFont="1" applyBorder="1" applyAlignment="1">
      <alignment horizontal="right" vertical="center"/>
    </xf>
    <xf numFmtId="169" fontId="14" fillId="0" borderId="22" xfId="4" applyNumberFormat="1" applyFont="1" applyBorder="1" applyAlignment="1">
      <alignment horizontal="right" vertical="center"/>
    </xf>
    <xf numFmtId="0" fontId="14" fillId="0" borderId="25" xfId="4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3" fillId="0" borderId="0" xfId="5"/>
    <xf numFmtId="0" fontId="12" fillId="0" borderId="48" xfId="3" applyFont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1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5" borderId="0" xfId="0" applyFill="1"/>
    <xf numFmtId="0" fontId="9" fillId="0" borderId="0" xfId="6"/>
    <xf numFmtId="0" fontId="11" fillId="0" borderId="32" xfId="6" applyFont="1" applyBorder="1" applyAlignment="1">
      <alignment horizontal="center" wrapText="1"/>
    </xf>
    <xf numFmtId="0" fontId="11" fillId="0" borderId="33" xfId="6" applyFont="1" applyBorder="1" applyAlignment="1">
      <alignment horizontal="center" wrapText="1"/>
    </xf>
    <xf numFmtId="0" fontId="11" fillId="0" borderId="34" xfId="6" applyFont="1" applyBorder="1" applyAlignment="1">
      <alignment horizontal="center" wrapText="1"/>
    </xf>
    <xf numFmtId="0" fontId="11" fillId="0" borderId="18" xfId="6" applyFont="1" applyBorder="1" applyAlignment="1">
      <alignment horizontal="left" vertical="top" wrapText="1"/>
    </xf>
    <xf numFmtId="165" fontId="11" fillId="0" borderId="37" xfId="6" applyNumberFormat="1" applyFont="1" applyBorder="1" applyAlignment="1">
      <alignment horizontal="right" vertical="center"/>
    </xf>
    <xf numFmtId="172" fontId="11" fillId="0" borderId="38" xfId="6" applyNumberFormat="1" applyFont="1" applyBorder="1" applyAlignment="1">
      <alignment horizontal="right" vertical="center"/>
    </xf>
    <xf numFmtId="172" fontId="11" fillId="0" borderId="39" xfId="6" applyNumberFormat="1" applyFont="1" applyBorder="1" applyAlignment="1">
      <alignment horizontal="right" vertical="center"/>
    </xf>
    <xf numFmtId="0" fontId="11" fillId="0" borderId="21" xfId="6" applyFont="1" applyBorder="1" applyAlignment="1">
      <alignment horizontal="left" vertical="top" wrapText="1"/>
    </xf>
    <xf numFmtId="165" fontId="11" fillId="0" borderId="40" xfId="6" applyNumberFormat="1" applyFont="1" applyBorder="1" applyAlignment="1">
      <alignment horizontal="right" vertical="center"/>
    </xf>
    <xf numFmtId="172" fontId="11" fillId="0" borderId="41" xfId="6" applyNumberFormat="1" applyFont="1" applyBorder="1" applyAlignment="1">
      <alignment horizontal="right" vertical="center"/>
    </xf>
    <xf numFmtId="172" fontId="11" fillId="0" borderId="42" xfId="6" applyNumberFormat="1" applyFont="1" applyBorder="1" applyAlignment="1">
      <alignment horizontal="right" vertical="center"/>
    </xf>
    <xf numFmtId="0" fontId="11" fillId="0" borderId="24" xfId="6" applyFont="1" applyBorder="1" applyAlignment="1">
      <alignment horizontal="left" vertical="top" wrapText="1"/>
    </xf>
    <xf numFmtId="165" fontId="11" fillId="0" borderId="49" xfId="6" applyNumberFormat="1" applyFont="1" applyBorder="1" applyAlignment="1">
      <alignment horizontal="right" vertical="center"/>
    </xf>
    <xf numFmtId="172" fontId="11" fillId="0" borderId="50" xfId="6" applyNumberFormat="1" applyFont="1" applyBorder="1" applyAlignment="1">
      <alignment horizontal="right" vertical="center"/>
    </xf>
    <xf numFmtId="0" fontId="11" fillId="0" borderId="51" xfId="6" applyFont="1" applyBorder="1" applyAlignment="1">
      <alignment horizontal="left" vertical="center" wrapText="1"/>
    </xf>
    <xf numFmtId="9" fontId="0" fillId="0" borderId="0" xfId="1" applyFont="1" applyAlignment="1">
      <alignment horizontal="center"/>
    </xf>
    <xf numFmtId="0" fontId="11" fillId="0" borderId="39" xfId="3" applyFont="1" applyBorder="1" applyAlignment="1">
      <alignment horizontal="right" vertical="center"/>
    </xf>
    <xf numFmtId="0" fontId="11" fillId="0" borderId="40" xfId="3" applyFont="1" applyBorder="1" applyAlignment="1">
      <alignment horizontal="right" vertical="center"/>
    </xf>
    <xf numFmtId="165" fontId="11" fillId="0" borderId="45" xfId="3" applyNumberFormat="1" applyFont="1" applyBorder="1" applyAlignment="1">
      <alignment horizontal="right" vertical="center"/>
    </xf>
    <xf numFmtId="165" fontId="11" fillId="0" borderId="47" xfId="3" applyNumberFormat="1" applyFont="1" applyBorder="1" applyAlignment="1">
      <alignment horizontal="right" vertical="center"/>
    </xf>
    <xf numFmtId="168" fontId="11" fillId="0" borderId="42" xfId="3" applyNumberFormat="1" applyFont="1" applyBorder="1" applyAlignment="1">
      <alignment horizontal="right" vertical="center"/>
    </xf>
    <xf numFmtId="169" fontId="11" fillId="0" borderId="40" xfId="3" applyNumberFormat="1" applyFont="1" applyBorder="1" applyAlignment="1">
      <alignment horizontal="right" vertical="center"/>
    </xf>
    <xf numFmtId="0" fontId="11" fillId="0" borderId="42" xfId="3" applyFont="1" applyBorder="1" applyAlignment="1">
      <alignment horizontal="right" vertical="center"/>
    </xf>
    <xf numFmtId="165" fontId="11" fillId="0" borderId="49" xfId="3" applyNumberFormat="1" applyFont="1" applyBorder="1" applyAlignment="1">
      <alignment horizontal="right" vertical="center"/>
    </xf>
    <xf numFmtId="165" fontId="11" fillId="0" borderId="51" xfId="3" applyNumberFormat="1" applyFont="1" applyBorder="1" applyAlignment="1">
      <alignment horizontal="right" vertical="center"/>
    </xf>
    <xf numFmtId="0" fontId="2" fillId="0" borderId="59" xfId="0" applyFont="1" applyBorder="1" applyAlignment="1">
      <alignment wrapText="1"/>
    </xf>
    <xf numFmtId="0" fontId="14" fillId="0" borderId="35" xfId="3" applyFont="1" applyBorder="1" applyAlignment="1">
      <alignment horizontal="left" vertical="top" wrapText="1"/>
    </xf>
    <xf numFmtId="0" fontId="11" fillId="0" borderId="23" xfId="2" applyFont="1" applyBorder="1" applyAlignment="1">
      <alignment horizontal="left" vertical="top" wrapText="1"/>
    </xf>
    <xf numFmtId="0" fontId="11" fillId="0" borderId="24" xfId="2" applyFont="1" applyBorder="1" applyAlignment="1">
      <alignment horizontal="left" vertical="top" wrapText="1"/>
    </xf>
    <xf numFmtId="0" fontId="2" fillId="10" borderId="4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11" fillId="0" borderId="17" xfId="2" applyFont="1" applyBorder="1" applyAlignment="1">
      <alignment horizontal="left" vertical="top" wrapText="1"/>
    </xf>
    <xf numFmtId="0" fontId="11" fillId="0" borderId="20" xfId="2" applyFont="1" applyBorder="1" applyAlignment="1">
      <alignment horizontal="left" vertical="top" wrapText="1"/>
    </xf>
    <xf numFmtId="0" fontId="11" fillId="0" borderId="21" xfId="2" applyFont="1" applyBorder="1" applyAlignment="1">
      <alignment horizontal="left" vertical="top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1" fillId="0" borderId="0" xfId="3" applyFont="1" applyAlignment="1">
      <alignment horizontal="left" vertical="top" wrapText="1"/>
    </xf>
    <xf numFmtId="0" fontId="10" fillId="0" borderId="0" xfId="3" applyFont="1" applyAlignment="1">
      <alignment horizontal="center" vertical="center" wrapText="1"/>
    </xf>
    <xf numFmtId="0" fontId="11" fillId="0" borderId="29" xfId="3" applyFont="1" applyBorder="1" applyAlignment="1">
      <alignment horizontal="left" wrapText="1"/>
    </xf>
    <xf numFmtId="0" fontId="11" fillId="0" borderId="30" xfId="3" applyFont="1" applyBorder="1" applyAlignment="1">
      <alignment horizontal="left" wrapText="1"/>
    </xf>
    <xf numFmtId="0" fontId="11" fillId="0" borderId="31" xfId="3" applyFont="1" applyBorder="1" applyAlignment="1">
      <alignment horizontal="left" wrapText="1"/>
    </xf>
    <xf numFmtId="0" fontId="11" fillId="0" borderId="35" xfId="3" applyFont="1" applyBorder="1" applyAlignment="1">
      <alignment horizontal="left" vertical="top" wrapText="1"/>
    </xf>
    <xf numFmtId="0" fontId="11" fillId="0" borderId="20" xfId="3" applyFont="1" applyBorder="1" applyAlignment="1">
      <alignment horizontal="left" vertical="top" wrapText="1"/>
    </xf>
    <xf numFmtId="0" fontId="11" fillId="0" borderId="23" xfId="3" applyFont="1" applyBorder="1" applyAlignment="1">
      <alignment horizontal="left" vertical="top" wrapText="1"/>
    </xf>
    <xf numFmtId="0" fontId="11" fillId="0" borderId="36" xfId="3" applyFont="1" applyBorder="1" applyAlignment="1">
      <alignment horizontal="left" vertical="top" wrapText="1"/>
    </xf>
    <xf numFmtId="0" fontId="11" fillId="0" borderId="43" xfId="3" applyFont="1" applyBorder="1" applyAlignment="1">
      <alignment horizontal="left" vertical="top" wrapText="1"/>
    </xf>
    <xf numFmtId="0" fontId="11" fillId="0" borderId="48" xfId="3" applyFont="1" applyBorder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0" fontId="10" fillId="0" borderId="0" xfId="4" applyFont="1" applyAlignment="1">
      <alignment horizontal="center" vertical="center" wrapText="1"/>
    </xf>
    <xf numFmtId="0" fontId="14" fillId="0" borderId="19" xfId="4" applyFont="1" applyBorder="1" applyAlignment="1">
      <alignment horizontal="left" wrapText="1"/>
    </xf>
    <xf numFmtId="0" fontId="14" fillId="0" borderId="25" xfId="4" applyFont="1" applyBorder="1" applyAlignment="1">
      <alignment horizontal="left" wrapText="1"/>
    </xf>
    <xf numFmtId="0" fontId="14" fillId="0" borderId="52" xfId="4" applyFont="1" applyBorder="1" applyAlignment="1">
      <alignment horizontal="center" wrapText="1"/>
    </xf>
    <xf numFmtId="0" fontId="14" fillId="0" borderId="53" xfId="4" applyFont="1" applyBorder="1" applyAlignment="1">
      <alignment horizontal="center" wrapText="1"/>
    </xf>
    <xf numFmtId="0" fontId="14" fillId="0" borderId="54" xfId="4" applyFont="1" applyBorder="1" applyAlignment="1">
      <alignment horizontal="center" wrapText="1"/>
    </xf>
    <xf numFmtId="0" fontId="14" fillId="0" borderId="29" xfId="4" applyFont="1" applyBorder="1" applyAlignment="1">
      <alignment horizontal="left" wrapText="1"/>
    </xf>
    <xf numFmtId="0" fontId="14" fillId="0" borderId="31" xfId="4" applyFont="1" applyBorder="1" applyAlignment="1">
      <alignment horizontal="left" wrapText="1"/>
    </xf>
    <xf numFmtId="0" fontId="14" fillId="0" borderId="17" xfId="4" applyFont="1" applyBorder="1" applyAlignment="1">
      <alignment horizontal="left" vertical="top" wrapText="1"/>
    </xf>
    <xf numFmtId="0" fontId="14" fillId="0" borderId="18" xfId="4" applyFont="1" applyBorder="1" applyAlignment="1">
      <alignment horizontal="left" vertical="top" wrapText="1"/>
    </xf>
    <xf numFmtId="0" fontId="14" fillId="0" borderId="20" xfId="4" applyFont="1" applyBorder="1" applyAlignment="1">
      <alignment horizontal="left" vertical="top" wrapText="1"/>
    </xf>
    <xf numFmtId="0" fontId="14" fillId="0" borderId="21" xfId="4" applyFont="1" applyBorder="1" applyAlignment="1">
      <alignment horizontal="left" vertical="top" wrapText="1"/>
    </xf>
    <xf numFmtId="0" fontId="14" fillId="0" borderId="23" xfId="4" applyFont="1" applyBorder="1" applyAlignment="1">
      <alignment horizontal="left" vertical="top" wrapText="1"/>
    </xf>
    <xf numFmtId="0" fontId="14" fillId="0" borderId="24" xfId="4" applyFont="1" applyBorder="1" applyAlignment="1">
      <alignment horizontal="left" vertical="top" wrapText="1"/>
    </xf>
    <xf numFmtId="0" fontId="11" fillId="0" borderId="17" xfId="6" applyFont="1" applyBorder="1" applyAlignment="1">
      <alignment horizontal="left" vertical="top" wrapText="1"/>
    </xf>
    <xf numFmtId="0" fontId="11" fillId="0" borderId="20" xfId="6" applyFont="1" applyBorder="1" applyAlignment="1">
      <alignment horizontal="left" vertical="top" wrapText="1"/>
    </xf>
    <xf numFmtId="0" fontId="11" fillId="0" borderId="23" xfId="6" applyFont="1" applyBorder="1" applyAlignment="1">
      <alignment horizontal="left" vertical="top" wrapText="1"/>
    </xf>
    <xf numFmtId="0" fontId="10" fillId="0" borderId="0" xfId="6" applyFont="1" applyAlignment="1">
      <alignment horizontal="center" vertical="center" wrapText="1"/>
    </xf>
    <xf numFmtId="0" fontId="11" fillId="0" borderId="29" xfId="6" applyFont="1" applyBorder="1" applyAlignment="1">
      <alignment horizontal="left" wrapText="1"/>
    </xf>
    <xf numFmtId="0" fontId="11" fillId="0" borderId="31" xfId="6" applyFont="1" applyBorder="1" applyAlignment="1">
      <alignment horizontal="left" wrapText="1"/>
    </xf>
    <xf numFmtId="0" fontId="10" fillId="0" borderId="0" xfId="3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13" fillId="0" borderId="0" xfId="4"/>
    <xf numFmtId="0" fontId="14" fillId="0" borderId="32" xfId="4" applyFont="1" applyBorder="1" applyAlignment="1">
      <alignment horizontal="center" wrapText="1"/>
    </xf>
    <xf numFmtId="0" fontId="14" fillId="0" borderId="34" xfId="4" applyFont="1" applyBorder="1" applyAlignment="1">
      <alignment horizontal="center" wrapText="1"/>
    </xf>
    <xf numFmtId="169" fontId="14" fillId="0" borderId="32" xfId="4" applyNumberFormat="1" applyFont="1" applyBorder="1" applyAlignment="1">
      <alignment horizontal="right" vertical="center"/>
    </xf>
    <xf numFmtId="165" fontId="14" fillId="0" borderId="34" xfId="4" applyNumberFormat="1" applyFont="1" applyBorder="1" applyAlignment="1">
      <alignment horizontal="right" vertical="center"/>
    </xf>
    <xf numFmtId="0" fontId="18" fillId="14" borderId="60" xfId="0" applyFont="1" applyFill="1" applyBorder="1" applyAlignment="1">
      <alignment horizontal="center" vertical="center" wrapText="1"/>
    </xf>
    <xf numFmtId="0" fontId="18" fillId="14" borderId="61" xfId="0" applyFont="1" applyFill="1" applyBorder="1" applyAlignment="1">
      <alignment horizontal="right" vertical="center" wrapText="1"/>
    </xf>
    <xf numFmtId="0" fontId="18" fillId="14" borderId="62" xfId="0" applyFont="1" applyFill="1" applyBorder="1" applyAlignment="1">
      <alignment horizontal="right" vertical="center" wrapText="1"/>
    </xf>
    <xf numFmtId="0" fontId="20" fillId="14" borderId="61" xfId="0" applyFont="1" applyFill="1" applyBorder="1" applyAlignment="1">
      <alignment vertical="center" wrapText="1"/>
    </xf>
    <xf numFmtId="0" fontId="18" fillId="14" borderId="63" xfId="0" applyFont="1" applyFill="1" applyBorder="1" applyAlignment="1">
      <alignment horizontal="right" vertical="center" wrapText="1"/>
    </xf>
    <xf numFmtId="0" fontId="18" fillId="14" borderId="68" xfId="0" applyFont="1" applyFill="1" applyBorder="1" applyAlignment="1">
      <alignment vertical="center" wrapText="1"/>
    </xf>
    <xf numFmtId="0" fontId="18" fillId="14" borderId="69" xfId="0" applyFont="1" applyFill="1" applyBorder="1" applyAlignment="1">
      <alignment vertical="center" wrapText="1"/>
    </xf>
    <xf numFmtId="0" fontId="18" fillId="14" borderId="71" xfId="0" applyFont="1" applyFill="1" applyBorder="1" applyAlignment="1">
      <alignment vertical="center" wrapText="1"/>
    </xf>
    <xf numFmtId="0" fontId="20" fillId="14" borderId="64" xfId="0" applyFont="1" applyFill="1" applyBorder="1" applyAlignment="1">
      <alignment vertical="center" wrapText="1"/>
    </xf>
    <xf numFmtId="0" fontId="20" fillId="14" borderId="65" xfId="0" applyFont="1" applyFill="1" applyBorder="1" applyAlignment="1">
      <alignment vertical="center" wrapText="1"/>
    </xf>
    <xf numFmtId="0" fontId="18" fillId="14" borderId="67" xfId="0" applyFont="1" applyFill="1" applyBorder="1" applyAlignment="1">
      <alignment vertical="center" wrapText="1"/>
    </xf>
    <xf numFmtId="0" fontId="18" fillId="14" borderId="72" xfId="0" applyFont="1" applyFill="1" applyBorder="1" applyAlignment="1">
      <alignment vertical="center" wrapText="1"/>
    </xf>
    <xf numFmtId="0" fontId="18" fillId="14" borderId="66" xfId="0" applyFont="1" applyFill="1" applyBorder="1" applyAlignment="1">
      <alignment vertical="center" wrapText="1"/>
    </xf>
    <xf numFmtId="0" fontId="18" fillId="14" borderId="73" xfId="0" applyFont="1" applyFill="1" applyBorder="1" applyAlignment="1">
      <alignment vertical="center" wrapText="1"/>
    </xf>
    <xf numFmtId="0" fontId="18" fillId="14" borderId="70" xfId="0" applyFont="1" applyFill="1" applyBorder="1" applyAlignment="1">
      <alignment vertical="center" wrapText="1"/>
    </xf>
    <xf numFmtId="0" fontId="20" fillId="14" borderId="74" xfId="0" applyFont="1" applyFill="1" applyBorder="1" applyAlignment="1">
      <alignment vertical="center" wrapText="1"/>
    </xf>
    <xf numFmtId="0" fontId="5" fillId="0" borderId="0" xfId="0" applyFont="1"/>
    <xf numFmtId="0" fontId="18" fillId="10" borderId="61" xfId="0" applyFont="1" applyFill="1" applyBorder="1" applyAlignment="1">
      <alignment horizontal="right" vertical="center" wrapText="1"/>
    </xf>
  </cellXfs>
  <cellStyles count="7">
    <cellStyle name="Normal" xfId="0" builtinId="0"/>
    <cellStyle name="Normal_Sheet3" xfId="5" xr:uid="{F370C61A-0891-4E35-97EE-829FA1908C0D}"/>
    <cellStyle name="Normal_Sheet3_1" xfId="6" xr:uid="{2ACCC44E-C6FF-4ACB-9855-E39C7FFEE1CB}"/>
    <cellStyle name="Normal_Tabulasi data" xfId="2" xr:uid="{92E9AE2B-C527-463D-A139-AF98B7CA1FF2}"/>
    <cellStyle name="Normal_UJI ASUMSI" xfId="3" xr:uid="{9C103338-62FC-464B-85EA-168B75FC8135}"/>
    <cellStyle name="Normal_UJI ASUMSI_1" xfId="4" xr:uid="{3B217D25-C6F2-4C19-91E9-1302010CBA49}"/>
    <cellStyle name="Percent" xfId="1" builtinId="5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D390E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D390E8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D390E8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rgb="FFFFCC99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CC99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CC99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fgColor indexed="64"/>
          <bgColor rgb="FFFFCC9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FFCC99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2" defaultPivotStyle="PivotStyleLight16"/>
  <colors>
    <mruColors>
      <color rgb="FFD390E8"/>
      <color rgb="FFCC00FF"/>
      <color rgb="FF9966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355600</xdr:colOff>
      <xdr:row>64</xdr:row>
      <xdr:rowOff>25400</xdr:rowOff>
    </xdr:from>
    <xdr:to>
      <xdr:col>5</xdr:col>
      <xdr:colOff>635000</xdr:colOff>
      <xdr:row>64</xdr:row>
      <xdr:rowOff>146050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75BA0B2-8C26-D906-DC4B-978D05EBB6FA}"/>
            </a:ext>
          </a:extLst>
        </xdr:cNvPr>
        <xdr:cNvSpPr/>
      </xdr:nvSpPr>
      <xdr:spPr>
        <a:xfrm>
          <a:off x="4883150" y="13049250"/>
          <a:ext cx="279400" cy="1206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id-ID" sz="1100"/>
        </a:p>
      </xdr:txBody>
    </xdr:sp>
    <xdr:clientData/>
  </xdr:twoCellAnchor>
  <xdr:twoCellAnchor>
    <xdr:from>
      <xdr:col>5</xdr:col>
      <xdr:colOff>355600</xdr:colOff>
      <xdr:row>131</xdr:row>
      <xdr:rowOff>25400</xdr:rowOff>
    </xdr:from>
    <xdr:to>
      <xdr:col>5</xdr:col>
      <xdr:colOff>635000</xdr:colOff>
      <xdr:row>131</xdr:row>
      <xdr:rowOff>146050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726E299-C5FB-4B52-9ECD-B7C52465F352}"/>
            </a:ext>
          </a:extLst>
        </xdr:cNvPr>
        <xdr:cNvSpPr/>
      </xdr:nvSpPr>
      <xdr:spPr>
        <a:xfrm>
          <a:off x="4883150" y="13049250"/>
          <a:ext cx="279400" cy="1206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id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84668</xdr:rowOff>
    </xdr:from>
    <xdr:to>
      <xdr:col>8</xdr:col>
      <xdr:colOff>589937</xdr:colOff>
      <xdr:row>10</xdr:row>
      <xdr:rowOff>142876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CC1781C-49A8-F843-E54C-D6710AAC5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4668"/>
          <a:ext cx="5369370" cy="1645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44AAA3-164F-4B3A-A908-0B6F39070542}" name="Table8" displayName="Table8" ref="B2:U158" totalsRowShown="0" tableBorderDxfId="47">
  <autoFilter ref="B2:U158" xr:uid="{F744AAA3-164F-4B3A-A908-0B6F39070542}"/>
  <tableColumns count="20">
    <tableColumn id="1" xr3:uid="{4323E8F5-C3C1-4912-B6C6-1866B47CDC46}" name="X.1" dataDxfId="46"/>
    <tableColumn id="2" xr3:uid="{2616DFC2-10A5-4E84-8C00-E379D03032B2}" name="X.2" dataDxfId="45"/>
    <tableColumn id="3" xr3:uid="{919D16CA-A909-453A-A004-4132E4B4E80D}" name="X.3" dataDxfId="44"/>
    <tableColumn id="4" xr3:uid="{035F6691-754A-4F2B-B9A9-58BEE7768B9D}" name="X.4" dataDxfId="43"/>
    <tableColumn id="5" xr3:uid="{98585901-7A6C-42E3-86FB-98FF0D4D5A1A}" name="X.5" dataDxfId="42"/>
    <tableColumn id="6" xr3:uid="{CF60F97B-66B5-4946-A1BD-96EAFDAD72F2}" name="X.6" dataDxfId="41"/>
    <tableColumn id="7" xr3:uid="{838F9647-2D1A-4B9B-A3B8-50239C2EF7C4}" name="X.7" dataDxfId="40"/>
    <tableColumn id="8" xr3:uid="{CB93A250-FAC2-4B0F-BB82-28CC1D37C48F}" name="X.8" dataDxfId="39"/>
    <tableColumn id="9" xr3:uid="{9EBC8CD7-2973-48DF-8E7E-A1B8495CD825}" name="X.9" dataDxfId="38"/>
    <tableColumn id="10" xr3:uid="{DF10DBCB-19F8-43A5-B0A9-96952129E5DA}" name="X.10" dataDxfId="37"/>
    <tableColumn id="11" xr3:uid="{7FB1CF63-4B9E-44B2-93E4-E15FCCAC9387}" name="X.11" dataDxfId="36"/>
    <tableColumn id="12" xr3:uid="{3821881C-F5DD-44D9-915E-6EC2FEFDE479}" name="X.12" dataDxfId="35"/>
    <tableColumn id="13" xr3:uid="{2A4FD47C-D1C7-4E3B-8729-1978192214F5}" name="X.13" dataDxfId="34"/>
    <tableColumn id="14" xr3:uid="{97F4D8FC-A16A-4725-A6CB-93EC6E1D0538}" name="X.14" dataDxfId="33"/>
    <tableColumn id="15" xr3:uid="{6DA1654D-CB41-4518-A09F-7183FAD8BD3D}" name="X.15" dataDxfId="32"/>
    <tableColumn id="16" xr3:uid="{9C3CEE93-DBE8-4AE5-B9DC-B64C4AE884CD}" name="X.16" dataDxfId="31"/>
    <tableColumn id="17" xr3:uid="{C91D891D-B22A-4FA1-9B43-A3DD88CB26F9}" name="X.17" dataDxfId="30"/>
    <tableColumn id="18" xr3:uid="{0F744995-568D-4DC5-8537-9746625F7732}" name="X.18" dataDxfId="29"/>
    <tableColumn id="19" xr3:uid="{C162A20D-268D-4CB1-91F6-B06919132175}" name="X.19" dataDxfId="28"/>
    <tableColumn id="20" xr3:uid="{873FF379-0A73-4F65-8F5B-AA169DF7FA85}" name="X.20" dataDxfId="2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2F9A3F3-5CBD-43AC-B7DF-76094943BDEC}" name="Table9" displayName="Table9" ref="Y2:AM157" totalsRowShown="0">
  <autoFilter ref="Y2:AM157" xr:uid="{E2F9A3F3-5CBD-43AC-B7DF-76094943BDEC}"/>
  <tableColumns count="15">
    <tableColumn id="1" xr3:uid="{72BA244D-4404-45C2-90C6-3D35AEA803F2}" name="Y.1" dataDxfId="26"/>
    <tableColumn id="2" xr3:uid="{E719F6C3-0029-4EAF-AF82-017DFA31E1FF}" name="Y.2" dataDxfId="25"/>
    <tableColumn id="3" xr3:uid="{44E9027B-EC29-4C76-B2E7-FB2C5FA60FC5}" name="Y.3" dataDxfId="24"/>
    <tableColumn id="4" xr3:uid="{3A3609D0-55D2-4630-BF55-5A7B634A414D}" name="Y.4" dataDxfId="23"/>
    <tableColumn id="5" xr3:uid="{EF6C51E7-2C2D-44F1-8534-B9006D882EE3}" name="Y.5" dataDxfId="22"/>
    <tableColumn id="6" xr3:uid="{B9DDF330-3A54-46CC-B70D-A74E01184258}" name="Y.6" dataDxfId="21"/>
    <tableColumn id="7" xr3:uid="{F0DD8B27-350E-4320-A8E3-7C0EA9073DCD}" name="Y.7" dataDxfId="20"/>
    <tableColumn id="8" xr3:uid="{5D598364-1626-4929-A0C5-C3A3BA400DD8}" name="Y.8" dataDxfId="19"/>
    <tableColumn id="9" xr3:uid="{54C13199-D213-43C0-9803-CDFB6F3EBC83}" name="Y.9" dataDxfId="18"/>
    <tableColumn id="10" xr3:uid="{DC32C679-060D-4388-A27E-1892FA85B3D2}" name="Y.10" dataDxfId="17"/>
    <tableColumn id="11" xr3:uid="{167BC0AF-3908-4F60-A64B-9B711B995F65}" name="Y.11" dataDxfId="16"/>
    <tableColumn id="12" xr3:uid="{CD751199-6320-444B-B6DF-0F737F34318B}" name="Y.12" dataDxfId="15"/>
    <tableColumn id="13" xr3:uid="{3275509B-0387-440D-8DF7-A2F2D7F77CF4}" name="Y.13" dataDxfId="14"/>
    <tableColumn id="14" xr3:uid="{694F19CD-2E3D-414C-9027-B1ABB095CBD2}" name="Y.14" dataDxfId="13"/>
    <tableColumn id="15" xr3:uid="{39A8DD9E-B007-4F22-B4C9-929EE7FEC79A}" name="Y.15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958C21-71F6-4E4B-BFA3-9385E8E054DA}" name="Table2" displayName="Table2" ref="AK163:AO169" totalsRowCount="1" headerRowDxfId="11" tableBorderDxfId="10">
  <autoFilter ref="AK163:AO168" xr:uid="{19958C21-71F6-4E4B-BFA3-9385E8E054DA}"/>
  <tableColumns count="5">
    <tableColumn id="1" xr3:uid="{D10DF08C-9B23-45A9-8B64-BB0AD9BD1142}" name="No." dataDxfId="9" totalsRowDxfId="8"/>
    <tableColumn id="2" xr3:uid="{C278940D-6F67-4F7A-9410-EEB64878AD29}" name="Rentan Skor" dataDxfId="7" totalsRowDxfId="6"/>
    <tableColumn id="3" xr3:uid="{F7510E43-158B-4E39-BB90-8F0890AD61EB}" name="F" totalsRowFunction="custom" dataDxfId="5" totalsRowDxfId="4">
      <totalsRowFormula>SUM(AM164:AM168)</totalsRowFormula>
    </tableColumn>
    <tableColumn id="4" xr3:uid="{4E0C77FA-9DF6-40A5-9021-F606A0150701}" name="%" dataDxfId="3" totalsRowDxfId="2">
      <calculatedColumnFormula>Table2[[#This Row],[F]]/Table2[[#Totals],[F]]</calculatedColumnFormula>
    </tableColumn>
    <tableColumn id="5" xr3:uid="{6CFA3254-6CBB-4926-A751-AFF7D38602C5}" name="Kategor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331A-3958-4379-9450-EA7CBF7ACF79}">
  <dimension ref="A1:AS156"/>
  <sheetViews>
    <sheetView workbookViewId="0">
      <selection activeCell="I1" sqref="I1"/>
    </sheetView>
  </sheetViews>
  <sheetFormatPr defaultRowHeight="12.5" x14ac:dyDescent="0.25"/>
  <cols>
    <col min="1" max="1" width="17.1796875" style="122" customWidth="1"/>
    <col min="2" max="2" width="17.7265625" customWidth="1"/>
    <col min="3" max="3" width="22.1796875" style="1" customWidth="1"/>
    <col min="4" max="4" width="17.453125" style="1" customWidth="1"/>
    <col min="5" max="5" width="19.26953125" customWidth="1"/>
    <col min="6" max="6" width="21.1796875" style="1" customWidth="1"/>
    <col min="7" max="7" width="10.7265625" style="1" customWidth="1"/>
    <col min="8" max="9" width="19.453125" customWidth="1"/>
    <col min="10" max="24" width="15.7265625" customWidth="1"/>
    <col min="25" max="44" width="18.7265625" customWidth="1"/>
    <col min="45" max="45" width="10.7265625" customWidth="1"/>
  </cols>
  <sheetData>
    <row r="1" spans="1:45" s="119" customFormat="1" ht="13" thickBot="1" x14ac:dyDescent="0.3">
      <c r="A1" s="120" t="s">
        <v>0</v>
      </c>
      <c r="B1" s="118" t="s">
        <v>1</v>
      </c>
      <c r="C1" s="118" t="s">
        <v>2</v>
      </c>
      <c r="D1" s="118" t="s">
        <v>3</v>
      </c>
      <c r="E1" s="118" t="s">
        <v>4</v>
      </c>
      <c r="F1" s="118" t="s">
        <v>5</v>
      </c>
      <c r="G1" s="118" t="s">
        <v>580</v>
      </c>
      <c r="H1" s="118" t="s">
        <v>6</v>
      </c>
      <c r="I1" s="118" t="s">
        <v>615</v>
      </c>
      <c r="J1" s="123" t="s">
        <v>7</v>
      </c>
      <c r="K1" s="123" t="s">
        <v>8</v>
      </c>
      <c r="L1" s="123" t="s">
        <v>9</v>
      </c>
      <c r="M1" s="123" t="s">
        <v>10</v>
      </c>
      <c r="N1" s="123" t="s">
        <v>11</v>
      </c>
      <c r="O1" s="123" t="s">
        <v>12</v>
      </c>
      <c r="P1" s="123" t="s">
        <v>13</v>
      </c>
      <c r="Q1" s="123" t="s">
        <v>14</v>
      </c>
      <c r="R1" s="123" t="s">
        <v>15</v>
      </c>
      <c r="S1" s="123" t="s">
        <v>16</v>
      </c>
      <c r="T1" s="123" t="s">
        <v>17</v>
      </c>
      <c r="U1" s="123" t="s">
        <v>18</v>
      </c>
      <c r="V1" s="123" t="s">
        <v>19</v>
      </c>
      <c r="W1" s="123" t="s">
        <v>20</v>
      </c>
      <c r="X1" s="123" t="s">
        <v>21</v>
      </c>
      <c r="Y1" s="124" t="s">
        <v>22</v>
      </c>
      <c r="Z1" s="124" t="s">
        <v>23</v>
      </c>
      <c r="AA1" s="124" t="s">
        <v>24</v>
      </c>
      <c r="AB1" s="124" t="s">
        <v>25</v>
      </c>
      <c r="AC1" s="124" t="s">
        <v>26</v>
      </c>
      <c r="AD1" s="124" t="s">
        <v>27</v>
      </c>
      <c r="AE1" s="124" t="s">
        <v>28</v>
      </c>
      <c r="AF1" s="124" t="s">
        <v>29</v>
      </c>
      <c r="AG1" s="124" t="s">
        <v>30</v>
      </c>
      <c r="AH1" s="124" t="s">
        <v>31</v>
      </c>
      <c r="AI1" s="124" t="s">
        <v>32</v>
      </c>
      <c r="AJ1" s="124" t="s">
        <v>33</v>
      </c>
      <c r="AK1" s="124" t="s">
        <v>34</v>
      </c>
      <c r="AL1" s="124" t="s">
        <v>35</v>
      </c>
      <c r="AM1" s="124" t="s">
        <v>36</v>
      </c>
      <c r="AN1" s="124" t="s">
        <v>37</v>
      </c>
      <c r="AO1" s="124" t="s">
        <v>38</v>
      </c>
      <c r="AP1" s="124" t="s">
        <v>39</v>
      </c>
      <c r="AQ1" s="124" t="s">
        <v>40</v>
      </c>
      <c r="AR1" s="124" t="s">
        <v>41</v>
      </c>
      <c r="AS1" s="118" t="s">
        <v>581</v>
      </c>
    </row>
    <row r="2" spans="1:45" ht="13" thickBot="1" x14ac:dyDescent="0.3">
      <c r="A2" s="121">
        <v>45325.936423611114</v>
      </c>
      <c r="B2" s="115" t="s">
        <v>42</v>
      </c>
      <c r="C2" s="117" t="s">
        <v>43</v>
      </c>
      <c r="D2" s="117">
        <v>2020</v>
      </c>
      <c r="E2" s="115" t="s">
        <v>44</v>
      </c>
      <c r="F2" s="117" t="s">
        <v>45</v>
      </c>
      <c r="G2" s="117">
        <v>21</v>
      </c>
      <c r="H2" s="116" t="s">
        <v>46</v>
      </c>
      <c r="I2" s="154" t="s">
        <v>609</v>
      </c>
      <c r="J2" s="115">
        <v>4</v>
      </c>
      <c r="K2" s="115">
        <v>4</v>
      </c>
      <c r="L2" s="115">
        <v>4</v>
      </c>
      <c r="M2" s="115">
        <v>4</v>
      </c>
      <c r="N2" s="115">
        <v>4</v>
      </c>
      <c r="O2" s="115">
        <v>4</v>
      </c>
      <c r="P2" s="115">
        <v>4</v>
      </c>
      <c r="Q2" s="115">
        <v>4</v>
      </c>
      <c r="R2" s="115">
        <v>4</v>
      </c>
      <c r="S2" s="115">
        <v>4</v>
      </c>
      <c r="T2" s="115">
        <v>4</v>
      </c>
      <c r="U2" s="115">
        <v>4</v>
      </c>
      <c r="V2" s="115">
        <v>4</v>
      </c>
      <c r="W2" s="115">
        <v>4</v>
      </c>
      <c r="X2" s="115">
        <v>4</v>
      </c>
      <c r="Y2" s="115">
        <v>5</v>
      </c>
      <c r="Z2" s="115">
        <v>5</v>
      </c>
      <c r="AA2" s="115">
        <v>5</v>
      </c>
      <c r="AB2" s="115">
        <v>5</v>
      </c>
      <c r="AC2" s="115">
        <v>5</v>
      </c>
      <c r="AD2" s="115">
        <v>5</v>
      </c>
      <c r="AE2" s="115">
        <v>5</v>
      </c>
      <c r="AF2" s="115">
        <v>5</v>
      </c>
      <c r="AG2" s="115">
        <v>5</v>
      </c>
      <c r="AH2" s="115">
        <v>5</v>
      </c>
      <c r="AI2" s="115">
        <v>5</v>
      </c>
      <c r="AJ2" s="115">
        <v>5</v>
      </c>
      <c r="AK2" s="115">
        <v>5</v>
      </c>
      <c r="AL2" s="115">
        <v>5</v>
      </c>
      <c r="AM2" s="115">
        <v>5</v>
      </c>
      <c r="AN2" s="115">
        <v>5</v>
      </c>
      <c r="AO2" s="115">
        <v>5</v>
      </c>
      <c r="AP2" s="115">
        <v>5</v>
      </c>
      <c r="AQ2" s="115">
        <v>5</v>
      </c>
      <c r="AR2" s="115">
        <v>5</v>
      </c>
      <c r="AS2" s="115"/>
    </row>
    <row r="3" spans="1:45" ht="13" thickBot="1" x14ac:dyDescent="0.3">
      <c r="A3" s="121">
        <v>45325.938068726857</v>
      </c>
      <c r="B3" s="115" t="s">
        <v>47</v>
      </c>
      <c r="C3" s="117" t="s">
        <v>48</v>
      </c>
      <c r="D3" s="117">
        <v>2020</v>
      </c>
      <c r="E3" s="115" t="s">
        <v>44</v>
      </c>
      <c r="F3" s="117" t="s">
        <v>45</v>
      </c>
      <c r="G3" s="117">
        <v>22</v>
      </c>
      <c r="H3" s="116" t="s">
        <v>49</v>
      </c>
      <c r="I3" s="154" t="s">
        <v>609</v>
      </c>
      <c r="J3" s="115">
        <v>3</v>
      </c>
      <c r="K3" s="115">
        <v>2</v>
      </c>
      <c r="L3" s="115">
        <v>3</v>
      </c>
      <c r="M3" s="115">
        <v>2</v>
      </c>
      <c r="N3" s="115">
        <v>3</v>
      </c>
      <c r="O3" s="115">
        <v>3</v>
      </c>
      <c r="P3" s="115">
        <v>3</v>
      </c>
      <c r="Q3" s="115">
        <v>3</v>
      </c>
      <c r="R3" s="115">
        <v>4</v>
      </c>
      <c r="S3" s="115">
        <v>3</v>
      </c>
      <c r="T3" s="115">
        <v>3</v>
      </c>
      <c r="U3" s="115">
        <v>3</v>
      </c>
      <c r="V3" s="115">
        <v>2</v>
      </c>
      <c r="W3" s="115">
        <v>3</v>
      </c>
      <c r="X3" s="115">
        <v>2</v>
      </c>
      <c r="Y3" s="115">
        <v>4</v>
      </c>
      <c r="Z3" s="115">
        <v>4</v>
      </c>
      <c r="AA3" s="115">
        <v>2</v>
      </c>
      <c r="AB3" s="115">
        <v>3</v>
      </c>
      <c r="AC3" s="115">
        <v>3</v>
      </c>
      <c r="AD3" s="115">
        <v>4</v>
      </c>
      <c r="AE3" s="115">
        <v>4</v>
      </c>
      <c r="AF3" s="115">
        <v>4</v>
      </c>
      <c r="AG3" s="115">
        <v>4</v>
      </c>
      <c r="AH3" s="115">
        <v>4</v>
      </c>
      <c r="AI3" s="115">
        <v>3</v>
      </c>
      <c r="AJ3" s="115">
        <v>4</v>
      </c>
      <c r="AK3" s="115">
        <v>4</v>
      </c>
      <c r="AL3" s="115">
        <v>4</v>
      </c>
      <c r="AM3" s="115">
        <v>2</v>
      </c>
      <c r="AN3" s="115">
        <v>3</v>
      </c>
      <c r="AO3" s="115">
        <v>4</v>
      </c>
      <c r="AP3" s="115">
        <v>4</v>
      </c>
      <c r="AQ3" s="115">
        <v>4</v>
      </c>
      <c r="AR3" s="115">
        <v>4</v>
      </c>
      <c r="AS3" s="115"/>
    </row>
    <row r="4" spans="1:45" ht="13" thickBot="1" x14ac:dyDescent="0.3">
      <c r="A4" s="121">
        <v>45325.93838796296</v>
      </c>
      <c r="B4" s="115" t="s">
        <v>50</v>
      </c>
      <c r="C4" s="117" t="s">
        <v>51</v>
      </c>
      <c r="D4" s="117">
        <v>2020</v>
      </c>
      <c r="E4" s="115" t="s">
        <v>44</v>
      </c>
      <c r="F4" s="117" t="s">
        <v>45</v>
      </c>
      <c r="G4" s="117">
        <v>23</v>
      </c>
      <c r="H4" s="116" t="s">
        <v>52</v>
      </c>
      <c r="I4" s="154" t="s">
        <v>609</v>
      </c>
      <c r="J4" s="115">
        <v>2</v>
      </c>
      <c r="K4" s="115">
        <v>2</v>
      </c>
      <c r="L4" s="115">
        <v>4</v>
      </c>
      <c r="M4" s="115">
        <v>2</v>
      </c>
      <c r="N4" s="115">
        <v>4</v>
      </c>
      <c r="O4" s="115">
        <v>3</v>
      </c>
      <c r="P4" s="115">
        <v>3</v>
      </c>
      <c r="Q4" s="115">
        <v>4</v>
      </c>
      <c r="R4" s="115">
        <v>4</v>
      </c>
      <c r="S4" s="115">
        <v>1</v>
      </c>
      <c r="T4" s="115">
        <v>2</v>
      </c>
      <c r="U4" s="115">
        <v>2</v>
      </c>
      <c r="V4" s="115">
        <v>1</v>
      </c>
      <c r="W4" s="115">
        <v>3</v>
      </c>
      <c r="X4" s="115">
        <v>3</v>
      </c>
      <c r="Y4" s="115">
        <v>5</v>
      </c>
      <c r="Z4" s="115">
        <v>5</v>
      </c>
      <c r="AA4" s="115">
        <v>2</v>
      </c>
      <c r="AB4" s="115">
        <v>5</v>
      </c>
      <c r="AC4" s="115">
        <v>1</v>
      </c>
      <c r="AD4" s="115">
        <v>5</v>
      </c>
      <c r="AE4" s="115">
        <v>3</v>
      </c>
      <c r="AF4" s="115">
        <v>5</v>
      </c>
      <c r="AG4" s="115">
        <v>5</v>
      </c>
      <c r="AH4" s="115">
        <v>1</v>
      </c>
      <c r="AI4" s="115">
        <v>2</v>
      </c>
      <c r="AJ4" s="115">
        <v>5</v>
      </c>
      <c r="AK4" s="115">
        <v>5</v>
      </c>
      <c r="AL4" s="115">
        <v>5</v>
      </c>
      <c r="AM4" s="115">
        <v>3</v>
      </c>
      <c r="AN4" s="115">
        <v>5</v>
      </c>
      <c r="AO4" s="115">
        <v>5</v>
      </c>
      <c r="AP4" s="115">
        <v>2</v>
      </c>
      <c r="AQ4" s="115">
        <v>3</v>
      </c>
      <c r="AR4" s="115">
        <v>3</v>
      </c>
      <c r="AS4" s="115"/>
    </row>
    <row r="5" spans="1:45" ht="13" thickBot="1" x14ac:dyDescent="0.3">
      <c r="A5" s="121">
        <v>45325.942263287041</v>
      </c>
      <c r="B5" s="115" t="s">
        <v>53</v>
      </c>
      <c r="C5" s="117" t="s">
        <v>54</v>
      </c>
      <c r="D5" s="117">
        <v>2020</v>
      </c>
      <c r="E5" s="115" t="s">
        <v>44</v>
      </c>
      <c r="F5" s="117" t="s">
        <v>55</v>
      </c>
      <c r="G5" s="117">
        <v>22</v>
      </c>
      <c r="H5" s="116" t="s">
        <v>56</v>
      </c>
      <c r="I5" s="154" t="s">
        <v>609</v>
      </c>
      <c r="J5" s="115">
        <v>2</v>
      </c>
      <c r="K5" s="115">
        <v>3</v>
      </c>
      <c r="L5" s="115">
        <v>3</v>
      </c>
      <c r="M5" s="115">
        <v>1</v>
      </c>
      <c r="N5" s="115">
        <v>4</v>
      </c>
      <c r="O5" s="115">
        <v>4</v>
      </c>
      <c r="P5" s="115">
        <v>2</v>
      </c>
      <c r="Q5" s="115">
        <v>3</v>
      </c>
      <c r="R5" s="115">
        <v>2</v>
      </c>
      <c r="S5" s="115">
        <v>2</v>
      </c>
      <c r="T5" s="115">
        <v>2</v>
      </c>
      <c r="U5" s="115">
        <v>2</v>
      </c>
      <c r="V5" s="115">
        <v>1</v>
      </c>
      <c r="W5" s="115">
        <v>1</v>
      </c>
      <c r="X5" s="115">
        <v>3</v>
      </c>
      <c r="Y5" s="115">
        <v>3</v>
      </c>
      <c r="Z5" s="115">
        <v>3</v>
      </c>
      <c r="AA5" s="115">
        <v>3</v>
      </c>
      <c r="AB5" s="115">
        <v>3</v>
      </c>
      <c r="AC5" s="115">
        <v>2</v>
      </c>
      <c r="AD5" s="115">
        <v>3</v>
      </c>
      <c r="AE5" s="115">
        <v>3</v>
      </c>
      <c r="AF5" s="115">
        <v>4</v>
      </c>
      <c r="AG5" s="115">
        <v>2</v>
      </c>
      <c r="AH5" s="115">
        <v>2</v>
      </c>
      <c r="AI5" s="115">
        <v>4</v>
      </c>
      <c r="AJ5" s="115">
        <v>3</v>
      </c>
      <c r="AK5" s="115">
        <v>4</v>
      </c>
      <c r="AL5" s="115">
        <v>3</v>
      </c>
      <c r="AM5" s="115">
        <v>3</v>
      </c>
      <c r="AN5" s="115">
        <v>5</v>
      </c>
      <c r="AO5" s="115">
        <v>5</v>
      </c>
      <c r="AP5" s="115">
        <v>4</v>
      </c>
      <c r="AQ5" s="115">
        <v>3</v>
      </c>
      <c r="AR5" s="115">
        <v>4</v>
      </c>
      <c r="AS5" s="115"/>
    </row>
    <row r="6" spans="1:45" ht="13" thickBot="1" x14ac:dyDescent="0.3">
      <c r="A6" s="121">
        <v>45325.949229965277</v>
      </c>
      <c r="B6" s="115" t="s">
        <v>57</v>
      </c>
      <c r="C6" s="117" t="s">
        <v>58</v>
      </c>
      <c r="D6" s="117">
        <v>2020</v>
      </c>
      <c r="E6" s="115" t="s">
        <v>44</v>
      </c>
      <c r="F6" s="117" t="s">
        <v>45</v>
      </c>
      <c r="G6" s="117">
        <v>22</v>
      </c>
      <c r="H6" s="116" t="s">
        <v>59</v>
      </c>
      <c r="I6" s="154" t="s">
        <v>609</v>
      </c>
      <c r="J6" s="115">
        <v>4</v>
      </c>
      <c r="K6" s="115">
        <v>1</v>
      </c>
      <c r="L6" s="115">
        <v>1</v>
      </c>
      <c r="M6" s="115">
        <v>2</v>
      </c>
      <c r="N6" s="115">
        <v>4</v>
      </c>
      <c r="O6" s="115">
        <v>1</v>
      </c>
      <c r="P6" s="115">
        <v>1</v>
      </c>
      <c r="Q6" s="115">
        <v>3</v>
      </c>
      <c r="R6" s="115">
        <v>4</v>
      </c>
      <c r="S6" s="115">
        <v>1</v>
      </c>
      <c r="T6" s="115">
        <v>1</v>
      </c>
      <c r="U6" s="115">
        <v>4</v>
      </c>
      <c r="V6" s="115">
        <v>1</v>
      </c>
      <c r="W6" s="115">
        <v>3</v>
      </c>
      <c r="X6" s="115">
        <v>3</v>
      </c>
      <c r="Y6" s="115">
        <v>5</v>
      </c>
      <c r="Z6" s="115">
        <v>5</v>
      </c>
      <c r="AA6" s="115">
        <v>1</v>
      </c>
      <c r="AB6" s="115">
        <v>4</v>
      </c>
      <c r="AC6" s="115">
        <v>2</v>
      </c>
      <c r="AD6" s="115">
        <v>5</v>
      </c>
      <c r="AE6" s="115">
        <v>1</v>
      </c>
      <c r="AF6" s="115">
        <v>1</v>
      </c>
      <c r="AG6" s="115">
        <v>4</v>
      </c>
      <c r="AH6" s="115">
        <v>1</v>
      </c>
      <c r="AI6" s="115">
        <v>4</v>
      </c>
      <c r="AJ6" s="115">
        <v>4</v>
      </c>
      <c r="AK6" s="115">
        <v>4</v>
      </c>
      <c r="AL6" s="115">
        <v>2</v>
      </c>
      <c r="AM6" s="115">
        <v>1</v>
      </c>
      <c r="AN6" s="115">
        <v>5</v>
      </c>
      <c r="AO6" s="115">
        <v>5</v>
      </c>
      <c r="AP6" s="115">
        <v>1</v>
      </c>
      <c r="AQ6" s="115">
        <v>2</v>
      </c>
      <c r="AR6" s="115">
        <v>5</v>
      </c>
      <c r="AS6" s="115"/>
    </row>
    <row r="7" spans="1:45" ht="13" thickBot="1" x14ac:dyDescent="0.3">
      <c r="A7" s="121">
        <v>45325.951876087958</v>
      </c>
      <c r="B7" s="115" t="s">
        <v>60</v>
      </c>
      <c r="C7" s="117" t="s">
        <v>61</v>
      </c>
      <c r="D7" s="117">
        <v>2020</v>
      </c>
      <c r="E7" s="115" t="s">
        <v>44</v>
      </c>
      <c r="F7" s="117" t="s">
        <v>45</v>
      </c>
      <c r="G7" s="117">
        <v>21</v>
      </c>
      <c r="H7" s="115" t="s">
        <v>60</v>
      </c>
      <c r="I7" s="154" t="s">
        <v>609</v>
      </c>
      <c r="J7" s="115">
        <v>4</v>
      </c>
      <c r="K7" s="115">
        <v>2</v>
      </c>
      <c r="L7" s="115">
        <v>3</v>
      </c>
      <c r="M7" s="115">
        <v>2</v>
      </c>
      <c r="N7" s="115">
        <v>3</v>
      </c>
      <c r="O7" s="115">
        <v>2</v>
      </c>
      <c r="P7" s="115">
        <v>4</v>
      </c>
      <c r="Q7" s="115">
        <v>4</v>
      </c>
      <c r="R7" s="115">
        <v>2</v>
      </c>
      <c r="S7" s="115">
        <v>4</v>
      </c>
      <c r="T7" s="115">
        <v>3</v>
      </c>
      <c r="U7" s="115">
        <v>2</v>
      </c>
      <c r="V7" s="115">
        <v>1</v>
      </c>
      <c r="W7" s="115">
        <v>3</v>
      </c>
      <c r="X7" s="115">
        <v>1</v>
      </c>
      <c r="Y7" s="115">
        <v>4</v>
      </c>
      <c r="Z7" s="115">
        <v>4</v>
      </c>
      <c r="AA7" s="115">
        <v>2</v>
      </c>
      <c r="AB7" s="115">
        <v>3</v>
      </c>
      <c r="AC7" s="115">
        <v>1</v>
      </c>
      <c r="AD7" s="115">
        <v>4</v>
      </c>
      <c r="AE7" s="115">
        <v>4</v>
      </c>
      <c r="AF7" s="115">
        <v>5</v>
      </c>
      <c r="AG7" s="115">
        <v>5</v>
      </c>
      <c r="AH7" s="115">
        <v>1</v>
      </c>
      <c r="AI7" s="115">
        <v>5</v>
      </c>
      <c r="AJ7" s="115">
        <v>5</v>
      </c>
      <c r="AK7" s="115">
        <v>5</v>
      </c>
      <c r="AL7" s="115">
        <v>3</v>
      </c>
      <c r="AM7" s="115">
        <v>3</v>
      </c>
      <c r="AN7" s="115">
        <v>1</v>
      </c>
      <c r="AO7" s="115">
        <v>2</v>
      </c>
      <c r="AP7" s="115">
        <v>3</v>
      </c>
      <c r="AQ7" s="115">
        <v>2</v>
      </c>
      <c r="AR7" s="115">
        <v>5</v>
      </c>
      <c r="AS7" s="115"/>
    </row>
    <row r="8" spans="1:45" ht="13" thickBot="1" x14ac:dyDescent="0.3">
      <c r="A8" s="121">
        <v>45325.955428020832</v>
      </c>
      <c r="B8" s="115" t="s">
        <v>62</v>
      </c>
      <c r="C8" s="117" t="s">
        <v>63</v>
      </c>
      <c r="D8" s="117">
        <v>2020</v>
      </c>
      <c r="E8" s="115" t="s">
        <v>44</v>
      </c>
      <c r="F8" s="117" t="s">
        <v>45</v>
      </c>
      <c r="G8" s="117">
        <v>21</v>
      </c>
      <c r="H8" s="116" t="s">
        <v>64</v>
      </c>
      <c r="I8" s="154" t="s">
        <v>609</v>
      </c>
      <c r="J8" s="115">
        <v>3</v>
      </c>
      <c r="K8" s="115">
        <v>2</v>
      </c>
      <c r="L8" s="115">
        <v>1</v>
      </c>
      <c r="M8" s="115">
        <v>3</v>
      </c>
      <c r="N8" s="115">
        <v>3</v>
      </c>
      <c r="O8" s="115">
        <v>1</v>
      </c>
      <c r="P8" s="115">
        <v>1</v>
      </c>
      <c r="Q8" s="115">
        <v>1</v>
      </c>
      <c r="R8" s="115">
        <v>2</v>
      </c>
      <c r="S8" s="115">
        <v>3</v>
      </c>
      <c r="T8" s="115">
        <v>2</v>
      </c>
      <c r="U8" s="115">
        <v>1</v>
      </c>
      <c r="V8" s="115">
        <v>1</v>
      </c>
      <c r="W8" s="115">
        <v>1</v>
      </c>
      <c r="X8" s="115">
        <v>2</v>
      </c>
      <c r="Y8" s="115">
        <v>2</v>
      </c>
      <c r="Z8" s="115">
        <v>1</v>
      </c>
      <c r="AA8" s="115">
        <v>2</v>
      </c>
      <c r="AB8" s="115">
        <v>2</v>
      </c>
      <c r="AC8" s="115">
        <v>3</v>
      </c>
      <c r="AD8" s="115">
        <v>2</v>
      </c>
      <c r="AE8" s="115">
        <v>3</v>
      </c>
      <c r="AF8" s="115">
        <v>3</v>
      </c>
      <c r="AG8" s="115">
        <v>3</v>
      </c>
      <c r="AH8" s="115">
        <v>3</v>
      </c>
      <c r="AI8" s="115">
        <v>2</v>
      </c>
      <c r="AJ8" s="115">
        <v>2</v>
      </c>
      <c r="AK8" s="115">
        <v>3</v>
      </c>
      <c r="AL8" s="115">
        <v>3</v>
      </c>
      <c r="AM8" s="115">
        <v>3</v>
      </c>
      <c r="AN8" s="115">
        <v>3</v>
      </c>
      <c r="AO8" s="115">
        <v>3</v>
      </c>
      <c r="AP8" s="115">
        <v>3</v>
      </c>
      <c r="AQ8" s="115">
        <v>3</v>
      </c>
      <c r="AR8" s="115">
        <v>1</v>
      </c>
      <c r="AS8" s="115"/>
    </row>
    <row r="9" spans="1:45" ht="13" thickBot="1" x14ac:dyDescent="0.3">
      <c r="A9" s="121">
        <v>45325.959275462963</v>
      </c>
      <c r="B9" s="115" t="s">
        <v>65</v>
      </c>
      <c r="C9" s="117" t="s">
        <v>66</v>
      </c>
      <c r="D9" s="117">
        <v>2020</v>
      </c>
      <c r="E9" s="115" t="s">
        <v>44</v>
      </c>
      <c r="F9" s="117" t="s">
        <v>45</v>
      </c>
      <c r="G9" s="117">
        <v>22</v>
      </c>
      <c r="H9" s="116" t="s">
        <v>67</v>
      </c>
      <c r="I9" s="154" t="s">
        <v>609</v>
      </c>
      <c r="J9" s="115">
        <v>3</v>
      </c>
      <c r="K9" s="115">
        <v>1</v>
      </c>
      <c r="L9" s="115">
        <v>1</v>
      </c>
      <c r="M9" s="115">
        <v>1</v>
      </c>
      <c r="N9" s="115">
        <v>4</v>
      </c>
      <c r="O9" s="115">
        <v>3</v>
      </c>
      <c r="P9" s="115">
        <v>1</v>
      </c>
      <c r="Q9" s="115">
        <v>1</v>
      </c>
      <c r="R9" s="115">
        <v>1</v>
      </c>
      <c r="S9" s="115">
        <v>1</v>
      </c>
      <c r="T9" s="115">
        <v>2</v>
      </c>
      <c r="U9" s="115">
        <v>1</v>
      </c>
      <c r="V9" s="115">
        <v>1</v>
      </c>
      <c r="W9" s="115">
        <v>2</v>
      </c>
      <c r="X9" s="115">
        <v>3</v>
      </c>
      <c r="Y9" s="115">
        <v>2</v>
      </c>
      <c r="Z9" s="115">
        <v>1</v>
      </c>
      <c r="AA9" s="115">
        <v>1</v>
      </c>
      <c r="AB9" s="115">
        <v>4</v>
      </c>
      <c r="AC9" s="115">
        <v>1</v>
      </c>
      <c r="AD9" s="115">
        <v>1</v>
      </c>
      <c r="AE9" s="115">
        <v>2</v>
      </c>
      <c r="AF9" s="115">
        <v>3</v>
      </c>
      <c r="AG9" s="115">
        <v>1</v>
      </c>
      <c r="AH9" s="115">
        <v>1</v>
      </c>
      <c r="AI9" s="115">
        <v>3</v>
      </c>
      <c r="AJ9" s="115">
        <v>2</v>
      </c>
      <c r="AK9" s="115">
        <v>2</v>
      </c>
      <c r="AL9" s="115">
        <v>1</v>
      </c>
      <c r="AM9" s="115">
        <v>4</v>
      </c>
      <c r="AN9" s="115">
        <v>5</v>
      </c>
      <c r="AO9" s="115">
        <v>4</v>
      </c>
      <c r="AP9" s="115">
        <v>4</v>
      </c>
      <c r="AQ9" s="115">
        <v>2</v>
      </c>
      <c r="AR9" s="115">
        <v>2</v>
      </c>
      <c r="AS9" s="115"/>
    </row>
    <row r="10" spans="1:45" ht="13" thickBot="1" x14ac:dyDescent="0.3">
      <c r="A10" s="121">
        <v>45325.959920046298</v>
      </c>
      <c r="B10" s="115" t="s">
        <v>68</v>
      </c>
      <c r="C10" s="117" t="s">
        <v>69</v>
      </c>
      <c r="D10" s="117">
        <v>2020</v>
      </c>
      <c r="E10" s="115" t="s">
        <v>44</v>
      </c>
      <c r="F10" s="117" t="s">
        <v>45</v>
      </c>
      <c r="G10" s="117">
        <v>22</v>
      </c>
      <c r="H10" s="116" t="s">
        <v>70</v>
      </c>
      <c r="I10" s="154" t="s">
        <v>609</v>
      </c>
      <c r="J10" s="115">
        <v>3</v>
      </c>
      <c r="K10" s="115">
        <v>1</v>
      </c>
      <c r="L10" s="115">
        <v>2</v>
      </c>
      <c r="M10" s="115">
        <v>1</v>
      </c>
      <c r="N10" s="115">
        <v>4</v>
      </c>
      <c r="O10" s="115">
        <v>3</v>
      </c>
      <c r="P10" s="115">
        <v>4</v>
      </c>
      <c r="Q10" s="115">
        <v>4</v>
      </c>
      <c r="R10" s="115">
        <v>4</v>
      </c>
      <c r="S10" s="115">
        <v>2</v>
      </c>
      <c r="T10" s="115">
        <v>2</v>
      </c>
      <c r="U10" s="115">
        <v>4</v>
      </c>
      <c r="V10" s="115">
        <v>1</v>
      </c>
      <c r="W10" s="115">
        <v>3</v>
      </c>
      <c r="X10" s="115">
        <v>3</v>
      </c>
      <c r="Y10" s="115">
        <v>5</v>
      </c>
      <c r="Z10" s="115">
        <v>5</v>
      </c>
      <c r="AA10" s="115">
        <v>3</v>
      </c>
      <c r="AB10" s="115">
        <v>1</v>
      </c>
      <c r="AC10" s="115">
        <v>4</v>
      </c>
      <c r="AD10" s="115">
        <v>5</v>
      </c>
      <c r="AE10" s="115">
        <v>5</v>
      </c>
      <c r="AF10" s="115">
        <v>4</v>
      </c>
      <c r="AG10" s="115">
        <v>5</v>
      </c>
      <c r="AH10" s="115">
        <v>5</v>
      </c>
      <c r="AI10" s="115">
        <v>5</v>
      </c>
      <c r="AJ10" s="115">
        <v>5</v>
      </c>
      <c r="AK10" s="115">
        <v>5</v>
      </c>
      <c r="AL10" s="115">
        <v>5</v>
      </c>
      <c r="AM10" s="115">
        <v>5</v>
      </c>
      <c r="AN10" s="115">
        <v>5</v>
      </c>
      <c r="AO10" s="115">
        <v>5</v>
      </c>
      <c r="AP10" s="115">
        <v>2</v>
      </c>
      <c r="AQ10" s="115">
        <v>5</v>
      </c>
      <c r="AR10" s="115">
        <v>5</v>
      </c>
      <c r="AS10" s="115"/>
    </row>
    <row r="11" spans="1:45" ht="13" thickBot="1" x14ac:dyDescent="0.3">
      <c r="A11" s="121">
        <v>45325.960898877311</v>
      </c>
      <c r="B11" s="115" t="s">
        <v>71</v>
      </c>
      <c r="C11" s="117" t="s">
        <v>72</v>
      </c>
      <c r="D11" s="117">
        <v>2021</v>
      </c>
      <c r="E11" s="115" t="s">
        <v>44</v>
      </c>
      <c r="F11" s="117" t="s">
        <v>45</v>
      </c>
      <c r="G11" s="117">
        <v>21</v>
      </c>
      <c r="H11" s="115" t="s">
        <v>71</v>
      </c>
      <c r="I11" s="154" t="s">
        <v>609</v>
      </c>
      <c r="J11" s="115">
        <v>3</v>
      </c>
      <c r="K11" s="115">
        <v>3</v>
      </c>
      <c r="L11" s="115">
        <v>3</v>
      </c>
      <c r="M11" s="115">
        <v>3</v>
      </c>
      <c r="N11" s="115">
        <v>3</v>
      </c>
      <c r="O11" s="115">
        <v>3</v>
      </c>
      <c r="P11" s="115">
        <v>3</v>
      </c>
      <c r="Q11" s="115">
        <v>3</v>
      </c>
      <c r="R11" s="115">
        <v>3</v>
      </c>
      <c r="S11" s="115">
        <v>3</v>
      </c>
      <c r="T11" s="115">
        <v>3</v>
      </c>
      <c r="U11" s="115">
        <v>3</v>
      </c>
      <c r="V11" s="115">
        <v>3</v>
      </c>
      <c r="W11" s="115">
        <v>3</v>
      </c>
      <c r="X11" s="115">
        <v>3</v>
      </c>
      <c r="Y11" s="115">
        <v>3</v>
      </c>
      <c r="Z11" s="115">
        <v>3</v>
      </c>
      <c r="AA11" s="115">
        <v>3</v>
      </c>
      <c r="AB11" s="115">
        <v>3</v>
      </c>
      <c r="AC11" s="115">
        <v>3</v>
      </c>
      <c r="AD11" s="115">
        <v>3</v>
      </c>
      <c r="AE11" s="115">
        <v>3</v>
      </c>
      <c r="AF11" s="115">
        <v>3</v>
      </c>
      <c r="AG11" s="115">
        <v>3</v>
      </c>
      <c r="AH11" s="115">
        <v>3</v>
      </c>
      <c r="AI11" s="115">
        <v>3</v>
      </c>
      <c r="AJ11" s="115">
        <v>3</v>
      </c>
      <c r="AK11" s="115">
        <v>2</v>
      </c>
      <c r="AL11" s="115">
        <v>2</v>
      </c>
      <c r="AM11" s="115">
        <v>2</v>
      </c>
      <c r="AN11" s="115">
        <v>2</v>
      </c>
      <c r="AO11" s="115">
        <v>2</v>
      </c>
      <c r="AP11" s="115">
        <v>3</v>
      </c>
      <c r="AQ11" s="115">
        <v>2</v>
      </c>
      <c r="AR11" s="115">
        <v>2</v>
      </c>
      <c r="AS11" s="115"/>
    </row>
    <row r="12" spans="1:45" ht="13" thickBot="1" x14ac:dyDescent="0.3">
      <c r="A12" s="121">
        <v>45325.961328865742</v>
      </c>
      <c r="B12" s="115" t="s">
        <v>73</v>
      </c>
      <c r="C12" s="117" t="s">
        <v>74</v>
      </c>
      <c r="D12" s="117">
        <v>2021</v>
      </c>
      <c r="E12" s="115" t="s">
        <v>44</v>
      </c>
      <c r="F12" s="117" t="s">
        <v>45</v>
      </c>
      <c r="G12" s="117">
        <v>20</v>
      </c>
      <c r="H12" s="116" t="s">
        <v>75</v>
      </c>
      <c r="I12" s="154" t="s">
        <v>609</v>
      </c>
      <c r="J12" s="115">
        <v>3</v>
      </c>
      <c r="K12" s="115">
        <v>2</v>
      </c>
      <c r="L12" s="115">
        <v>1</v>
      </c>
      <c r="M12" s="115">
        <v>2</v>
      </c>
      <c r="N12" s="115">
        <v>1</v>
      </c>
      <c r="O12" s="115">
        <v>2</v>
      </c>
      <c r="P12" s="115">
        <v>3</v>
      </c>
      <c r="Q12" s="115">
        <v>3</v>
      </c>
      <c r="R12" s="115">
        <v>3</v>
      </c>
      <c r="S12" s="115">
        <v>2</v>
      </c>
      <c r="T12" s="115">
        <v>2</v>
      </c>
      <c r="U12" s="115">
        <v>3</v>
      </c>
      <c r="V12" s="115">
        <v>2</v>
      </c>
      <c r="W12" s="115">
        <v>3</v>
      </c>
      <c r="X12" s="115">
        <v>3</v>
      </c>
      <c r="Y12" s="115">
        <v>3</v>
      </c>
      <c r="Z12" s="115">
        <v>4</v>
      </c>
      <c r="AA12" s="115">
        <v>4</v>
      </c>
      <c r="AB12" s="115">
        <v>2</v>
      </c>
      <c r="AC12" s="115">
        <v>3</v>
      </c>
      <c r="AD12" s="115">
        <v>4</v>
      </c>
      <c r="AE12" s="115">
        <v>4</v>
      </c>
      <c r="AF12" s="115">
        <v>2</v>
      </c>
      <c r="AG12" s="115">
        <v>4</v>
      </c>
      <c r="AH12" s="115">
        <v>3</v>
      </c>
      <c r="AI12" s="115">
        <v>3</v>
      </c>
      <c r="AJ12" s="115">
        <v>3</v>
      </c>
      <c r="AK12" s="115">
        <v>3</v>
      </c>
      <c r="AL12" s="115">
        <v>3</v>
      </c>
      <c r="AM12" s="115">
        <v>2</v>
      </c>
      <c r="AN12" s="115">
        <v>3</v>
      </c>
      <c r="AO12" s="115">
        <v>4</v>
      </c>
      <c r="AP12" s="115">
        <v>3</v>
      </c>
      <c r="AQ12" s="115">
        <v>3</v>
      </c>
      <c r="AR12" s="115">
        <v>3</v>
      </c>
      <c r="AS12" s="115"/>
    </row>
    <row r="13" spans="1:45" ht="13" thickBot="1" x14ac:dyDescent="0.3">
      <c r="A13" s="121">
        <v>45325.967264236111</v>
      </c>
      <c r="B13" s="115" t="s">
        <v>76</v>
      </c>
      <c r="C13" s="117" t="s">
        <v>77</v>
      </c>
      <c r="D13" s="117">
        <v>2020</v>
      </c>
      <c r="E13" s="115" t="s">
        <v>44</v>
      </c>
      <c r="F13" s="117" t="s">
        <v>45</v>
      </c>
      <c r="G13" s="117">
        <v>21</v>
      </c>
      <c r="H13" s="116" t="s">
        <v>78</v>
      </c>
      <c r="I13" s="154" t="s">
        <v>610</v>
      </c>
      <c r="J13" s="115">
        <v>3</v>
      </c>
      <c r="K13" s="115">
        <v>2</v>
      </c>
      <c r="L13" s="115">
        <v>2</v>
      </c>
      <c r="M13" s="115">
        <v>1</v>
      </c>
      <c r="N13" s="115">
        <v>4</v>
      </c>
      <c r="O13" s="115">
        <v>3</v>
      </c>
      <c r="P13" s="115">
        <v>3</v>
      </c>
      <c r="Q13" s="115">
        <v>4</v>
      </c>
      <c r="R13" s="115">
        <v>3</v>
      </c>
      <c r="S13" s="115">
        <v>2</v>
      </c>
      <c r="T13" s="115">
        <v>1</v>
      </c>
      <c r="U13" s="115">
        <v>4</v>
      </c>
      <c r="V13" s="115">
        <v>1</v>
      </c>
      <c r="W13" s="115">
        <v>3</v>
      </c>
      <c r="X13" s="115">
        <v>3</v>
      </c>
      <c r="Y13" s="115">
        <v>2</v>
      </c>
      <c r="Z13" s="115">
        <v>2</v>
      </c>
      <c r="AA13" s="115">
        <v>3</v>
      </c>
      <c r="AB13" s="115">
        <v>2</v>
      </c>
      <c r="AC13" s="115">
        <v>4</v>
      </c>
      <c r="AD13" s="115">
        <v>4</v>
      </c>
      <c r="AE13" s="115">
        <v>2</v>
      </c>
      <c r="AF13" s="115">
        <v>4</v>
      </c>
      <c r="AG13" s="115">
        <v>4</v>
      </c>
      <c r="AH13" s="115">
        <v>1</v>
      </c>
      <c r="AI13" s="115">
        <v>2</v>
      </c>
      <c r="AJ13" s="115">
        <v>2</v>
      </c>
      <c r="AK13" s="115">
        <v>2</v>
      </c>
      <c r="AL13" s="115">
        <v>4</v>
      </c>
      <c r="AM13" s="115">
        <v>2</v>
      </c>
      <c r="AN13" s="115">
        <v>1</v>
      </c>
      <c r="AO13" s="115">
        <v>5</v>
      </c>
      <c r="AP13" s="115">
        <v>2</v>
      </c>
      <c r="AQ13" s="115">
        <v>1</v>
      </c>
      <c r="AR13" s="115">
        <v>2</v>
      </c>
      <c r="AS13" s="115"/>
    </row>
    <row r="14" spans="1:45" ht="13" thickBot="1" x14ac:dyDescent="0.3">
      <c r="A14" s="121">
        <v>45326.03532304398</v>
      </c>
      <c r="B14" s="115" t="s">
        <v>79</v>
      </c>
      <c r="C14" s="117" t="s">
        <v>80</v>
      </c>
      <c r="D14" s="117">
        <v>2020</v>
      </c>
      <c r="E14" s="115" t="s">
        <v>44</v>
      </c>
      <c r="F14" s="117" t="s">
        <v>45</v>
      </c>
      <c r="G14" s="117">
        <v>21</v>
      </c>
      <c r="H14" s="116" t="s">
        <v>81</v>
      </c>
      <c r="I14" s="154" t="s">
        <v>610</v>
      </c>
      <c r="J14" s="115">
        <v>4</v>
      </c>
      <c r="K14" s="115">
        <v>4</v>
      </c>
      <c r="L14" s="115">
        <v>2</v>
      </c>
      <c r="M14" s="115">
        <v>2</v>
      </c>
      <c r="N14" s="115">
        <v>4</v>
      </c>
      <c r="O14" s="115">
        <v>3</v>
      </c>
      <c r="P14" s="115">
        <v>1</v>
      </c>
      <c r="Q14" s="115">
        <v>4</v>
      </c>
      <c r="R14" s="115">
        <v>3</v>
      </c>
      <c r="S14" s="115">
        <v>3</v>
      </c>
      <c r="T14" s="115">
        <v>2</v>
      </c>
      <c r="U14" s="115">
        <v>4</v>
      </c>
      <c r="V14" s="115">
        <v>1</v>
      </c>
      <c r="W14" s="115">
        <v>1</v>
      </c>
      <c r="X14" s="115">
        <v>2</v>
      </c>
      <c r="Y14" s="115">
        <v>4</v>
      </c>
      <c r="Z14" s="115">
        <v>5</v>
      </c>
      <c r="AA14" s="115">
        <v>5</v>
      </c>
      <c r="AB14" s="115">
        <v>1</v>
      </c>
      <c r="AC14" s="115">
        <v>4</v>
      </c>
      <c r="AD14" s="115">
        <v>5</v>
      </c>
      <c r="AE14" s="115">
        <v>5</v>
      </c>
      <c r="AF14" s="115">
        <v>5</v>
      </c>
      <c r="AG14" s="115">
        <v>3</v>
      </c>
      <c r="AH14" s="115">
        <v>4</v>
      </c>
      <c r="AI14" s="115">
        <v>1</v>
      </c>
      <c r="AJ14" s="115">
        <v>1</v>
      </c>
      <c r="AK14" s="115">
        <v>5</v>
      </c>
      <c r="AL14" s="115">
        <v>2</v>
      </c>
      <c r="AM14" s="115">
        <v>5</v>
      </c>
      <c r="AN14" s="115">
        <v>2</v>
      </c>
      <c r="AO14" s="115">
        <v>1</v>
      </c>
      <c r="AP14" s="115">
        <v>1</v>
      </c>
      <c r="AQ14" s="115">
        <v>1</v>
      </c>
      <c r="AR14" s="115">
        <v>5</v>
      </c>
      <c r="AS14" s="115"/>
    </row>
    <row r="15" spans="1:45" ht="13" thickBot="1" x14ac:dyDescent="0.3">
      <c r="A15" s="121">
        <v>45326.057522719908</v>
      </c>
      <c r="B15" s="115" t="s">
        <v>82</v>
      </c>
      <c r="C15" s="117" t="s">
        <v>83</v>
      </c>
      <c r="D15" s="117">
        <v>2020</v>
      </c>
      <c r="E15" s="115" t="s">
        <v>44</v>
      </c>
      <c r="F15" s="117" t="s">
        <v>45</v>
      </c>
      <c r="G15" s="117">
        <v>22</v>
      </c>
      <c r="H15" s="115" t="s">
        <v>82</v>
      </c>
      <c r="I15" s="154" t="s">
        <v>609</v>
      </c>
      <c r="J15" s="115">
        <v>4</v>
      </c>
      <c r="K15" s="115">
        <v>3</v>
      </c>
      <c r="L15" s="115">
        <v>2</v>
      </c>
      <c r="M15" s="115">
        <v>2</v>
      </c>
      <c r="N15" s="115">
        <v>4</v>
      </c>
      <c r="O15" s="115">
        <v>4</v>
      </c>
      <c r="P15" s="115">
        <v>2</v>
      </c>
      <c r="Q15" s="115">
        <v>3</v>
      </c>
      <c r="R15" s="115">
        <v>4</v>
      </c>
      <c r="S15" s="115">
        <v>4</v>
      </c>
      <c r="T15" s="115">
        <v>4</v>
      </c>
      <c r="U15" s="115">
        <v>3</v>
      </c>
      <c r="V15" s="115">
        <v>2</v>
      </c>
      <c r="W15" s="115">
        <v>4</v>
      </c>
      <c r="X15" s="115">
        <v>4</v>
      </c>
      <c r="Y15" s="115">
        <v>4</v>
      </c>
      <c r="Z15" s="115">
        <v>5</v>
      </c>
      <c r="AA15" s="115">
        <v>1</v>
      </c>
      <c r="AB15" s="115">
        <v>3</v>
      </c>
      <c r="AC15" s="115">
        <v>4</v>
      </c>
      <c r="AD15" s="115">
        <v>3</v>
      </c>
      <c r="AE15" s="115">
        <v>3</v>
      </c>
      <c r="AF15" s="115">
        <v>4</v>
      </c>
      <c r="AG15" s="115">
        <v>4</v>
      </c>
      <c r="AH15" s="115">
        <v>5</v>
      </c>
      <c r="AI15" s="115">
        <v>3</v>
      </c>
      <c r="AJ15" s="115">
        <v>3</v>
      </c>
      <c r="AK15" s="115">
        <v>5</v>
      </c>
      <c r="AL15" s="115">
        <v>2</v>
      </c>
      <c r="AM15" s="115">
        <v>3</v>
      </c>
      <c r="AN15" s="115">
        <v>4</v>
      </c>
      <c r="AO15" s="115">
        <v>5</v>
      </c>
      <c r="AP15" s="115">
        <v>3</v>
      </c>
      <c r="AQ15" s="115">
        <v>2</v>
      </c>
      <c r="AR15" s="115">
        <v>4</v>
      </c>
      <c r="AS15" s="115"/>
    </row>
    <row r="16" spans="1:45" ht="13" thickBot="1" x14ac:dyDescent="0.3">
      <c r="A16" s="121">
        <v>45326.070284027781</v>
      </c>
      <c r="B16" s="115" t="s">
        <v>84</v>
      </c>
      <c r="C16" s="117" t="s">
        <v>85</v>
      </c>
      <c r="D16" s="117">
        <v>2020</v>
      </c>
      <c r="E16" s="115" t="s">
        <v>44</v>
      </c>
      <c r="F16" s="117" t="s">
        <v>45</v>
      </c>
      <c r="G16" s="117">
        <v>20</v>
      </c>
      <c r="H16" s="116" t="s">
        <v>86</v>
      </c>
      <c r="I16" s="154" t="s">
        <v>610</v>
      </c>
      <c r="J16" s="115">
        <v>3</v>
      </c>
      <c r="K16" s="115">
        <v>3</v>
      </c>
      <c r="L16" s="115">
        <v>3</v>
      </c>
      <c r="M16" s="115">
        <v>2</v>
      </c>
      <c r="N16" s="115">
        <v>4</v>
      </c>
      <c r="O16" s="115">
        <v>3</v>
      </c>
      <c r="P16" s="115">
        <v>3</v>
      </c>
      <c r="Q16" s="115">
        <v>3</v>
      </c>
      <c r="R16" s="115">
        <v>3</v>
      </c>
      <c r="S16" s="115">
        <v>3</v>
      </c>
      <c r="T16" s="115">
        <v>2</v>
      </c>
      <c r="U16" s="115">
        <v>2</v>
      </c>
      <c r="V16" s="115">
        <v>1</v>
      </c>
      <c r="W16" s="115">
        <v>3</v>
      </c>
      <c r="X16" s="115">
        <v>2</v>
      </c>
      <c r="Y16" s="115">
        <v>4</v>
      </c>
      <c r="Z16" s="115">
        <v>4</v>
      </c>
      <c r="AA16" s="115">
        <v>2</v>
      </c>
      <c r="AB16" s="115">
        <v>4</v>
      </c>
      <c r="AC16" s="115">
        <v>2</v>
      </c>
      <c r="AD16" s="115">
        <v>4</v>
      </c>
      <c r="AE16" s="115">
        <v>4</v>
      </c>
      <c r="AF16" s="115">
        <v>2</v>
      </c>
      <c r="AG16" s="115">
        <v>4</v>
      </c>
      <c r="AH16" s="115">
        <v>2</v>
      </c>
      <c r="AI16" s="115">
        <v>4</v>
      </c>
      <c r="AJ16" s="115">
        <v>2</v>
      </c>
      <c r="AK16" s="115">
        <v>4</v>
      </c>
      <c r="AL16" s="115">
        <v>4</v>
      </c>
      <c r="AM16" s="115">
        <v>2</v>
      </c>
      <c r="AN16" s="115">
        <v>4</v>
      </c>
      <c r="AO16" s="115">
        <v>4</v>
      </c>
      <c r="AP16" s="115">
        <v>1</v>
      </c>
      <c r="AQ16" s="115">
        <v>2</v>
      </c>
      <c r="AR16" s="115">
        <v>2</v>
      </c>
      <c r="AS16" s="115"/>
    </row>
    <row r="17" spans="1:45" ht="13" thickBot="1" x14ac:dyDescent="0.3">
      <c r="A17" s="121">
        <v>45326.103432708333</v>
      </c>
      <c r="B17" s="115" t="s">
        <v>87</v>
      </c>
      <c r="C17" s="117" t="s">
        <v>88</v>
      </c>
      <c r="D17" s="117">
        <v>2020</v>
      </c>
      <c r="E17" s="115" t="s">
        <v>44</v>
      </c>
      <c r="F17" s="117" t="s">
        <v>45</v>
      </c>
      <c r="G17" s="117">
        <v>22</v>
      </c>
      <c r="H17" s="116" t="s">
        <v>89</v>
      </c>
      <c r="I17" s="154" t="s">
        <v>611</v>
      </c>
      <c r="J17" s="115">
        <v>3</v>
      </c>
      <c r="K17" s="115">
        <v>2</v>
      </c>
      <c r="L17" s="115">
        <v>2</v>
      </c>
      <c r="M17" s="115">
        <v>1</v>
      </c>
      <c r="N17" s="115">
        <v>3</v>
      </c>
      <c r="O17" s="115">
        <v>2</v>
      </c>
      <c r="P17" s="115">
        <v>2</v>
      </c>
      <c r="Q17" s="115">
        <v>3</v>
      </c>
      <c r="R17" s="115">
        <v>3</v>
      </c>
      <c r="S17" s="115">
        <v>3</v>
      </c>
      <c r="T17" s="115">
        <v>2</v>
      </c>
      <c r="U17" s="115">
        <v>3</v>
      </c>
      <c r="V17" s="115">
        <v>1</v>
      </c>
      <c r="W17" s="115">
        <v>3</v>
      </c>
      <c r="X17" s="115">
        <v>2</v>
      </c>
      <c r="Y17" s="115">
        <v>4</v>
      </c>
      <c r="Z17" s="115">
        <v>3</v>
      </c>
      <c r="AA17" s="115">
        <v>2</v>
      </c>
      <c r="AB17" s="115">
        <v>3</v>
      </c>
      <c r="AC17" s="115">
        <v>4</v>
      </c>
      <c r="AD17" s="115">
        <v>4</v>
      </c>
      <c r="AE17" s="115">
        <v>4</v>
      </c>
      <c r="AF17" s="115">
        <v>3</v>
      </c>
      <c r="AG17" s="115">
        <v>3</v>
      </c>
      <c r="AH17" s="115">
        <v>2</v>
      </c>
      <c r="AI17" s="115">
        <v>3</v>
      </c>
      <c r="AJ17" s="115">
        <v>3</v>
      </c>
      <c r="AK17" s="115">
        <v>4</v>
      </c>
      <c r="AL17" s="115">
        <v>3</v>
      </c>
      <c r="AM17" s="115">
        <v>3</v>
      </c>
      <c r="AN17" s="115">
        <v>4</v>
      </c>
      <c r="AO17" s="115">
        <v>3</v>
      </c>
      <c r="AP17" s="115">
        <v>2</v>
      </c>
      <c r="AQ17" s="115">
        <v>2</v>
      </c>
      <c r="AR17" s="115">
        <v>3</v>
      </c>
      <c r="AS17" s="115"/>
    </row>
    <row r="18" spans="1:45" ht="13" thickBot="1" x14ac:dyDescent="0.3">
      <c r="A18" s="121">
        <v>45326.371147673606</v>
      </c>
      <c r="B18" s="115" t="s">
        <v>90</v>
      </c>
      <c r="C18" s="117" t="s">
        <v>91</v>
      </c>
      <c r="D18" s="117">
        <v>2021</v>
      </c>
      <c r="E18" s="115" t="s">
        <v>44</v>
      </c>
      <c r="F18" s="117" t="s">
        <v>45</v>
      </c>
      <c r="G18" s="117">
        <v>23</v>
      </c>
      <c r="H18" s="115">
        <v>8886864640</v>
      </c>
      <c r="I18" s="154" t="s">
        <v>610</v>
      </c>
      <c r="J18" s="115">
        <v>4</v>
      </c>
      <c r="K18" s="115">
        <v>2</v>
      </c>
      <c r="L18" s="115">
        <v>3</v>
      </c>
      <c r="M18" s="115">
        <v>2</v>
      </c>
      <c r="N18" s="115">
        <v>3</v>
      </c>
      <c r="O18" s="115">
        <v>2</v>
      </c>
      <c r="P18" s="115">
        <v>2</v>
      </c>
      <c r="Q18" s="115">
        <v>3</v>
      </c>
      <c r="R18" s="115">
        <v>3</v>
      </c>
      <c r="S18" s="115">
        <v>2</v>
      </c>
      <c r="T18" s="115">
        <v>2</v>
      </c>
      <c r="U18" s="115">
        <v>2</v>
      </c>
      <c r="V18" s="115">
        <v>1</v>
      </c>
      <c r="W18" s="115">
        <v>3</v>
      </c>
      <c r="X18" s="115">
        <v>3</v>
      </c>
      <c r="Y18" s="115">
        <v>1</v>
      </c>
      <c r="Z18" s="115">
        <v>1</v>
      </c>
      <c r="AA18" s="115">
        <v>1</v>
      </c>
      <c r="AB18" s="115">
        <v>1</v>
      </c>
      <c r="AC18" s="115">
        <v>4</v>
      </c>
      <c r="AD18" s="115">
        <v>2</v>
      </c>
      <c r="AE18" s="115">
        <v>2</v>
      </c>
      <c r="AF18" s="115">
        <v>4</v>
      </c>
      <c r="AG18" s="115">
        <v>2</v>
      </c>
      <c r="AH18" s="115">
        <v>4</v>
      </c>
      <c r="AI18" s="115">
        <v>2</v>
      </c>
      <c r="AJ18" s="115">
        <v>2</v>
      </c>
      <c r="AK18" s="115">
        <v>2</v>
      </c>
      <c r="AL18" s="115">
        <v>2</v>
      </c>
      <c r="AM18" s="115">
        <v>2</v>
      </c>
      <c r="AN18" s="115">
        <v>4</v>
      </c>
      <c r="AO18" s="115">
        <v>2</v>
      </c>
      <c r="AP18" s="115">
        <v>4</v>
      </c>
      <c r="AQ18" s="115">
        <v>4</v>
      </c>
      <c r="AR18" s="115">
        <v>2</v>
      </c>
      <c r="AS18" s="115"/>
    </row>
    <row r="19" spans="1:45" ht="13" thickBot="1" x14ac:dyDescent="0.3">
      <c r="A19" s="121">
        <v>45326.41862055556</v>
      </c>
      <c r="B19" s="115" t="s">
        <v>92</v>
      </c>
      <c r="C19" s="117" t="s">
        <v>93</v>
      </c>
      <c r="D19" s="117">
        <v>2020</v>
      </c>
      <c r="E19" s="115" t="s">
        <v>44</v>
      </c>
      <c r="F19" s="117" t="s">
        <v>45</v>
      </c>
      <c r="G19" s="117">
        <v>21</v>
      </c>
      <c r="H19" s="116" t="s">
        <v>94</v>
      </c>
      <c r="I19" s="154" t="s">
        <v>611</v>
      </c>
      <c r="J19" s="115">
        <v>2</v>
      </c>
      <c r="K19" s="115">
        <v>1</v>
      </c>
      <c r="L19" s="115">
        <v>2</v>
      </c>
      <c r="M19" s="115">
        <v>1</v>
      </c>
      <c r="N19" s="115">
        <v>3</v>
      </c>
      <c r="O19" s="115">
        <v>2</v>
      </c>
      <c r="P19" s="115">
        <v>2</v>
      </c>
      <c r="Q19" s="115">
        <v>3</v>
      </c>
      <c r="R19" s="115">
        <v>2</v>
      </c>
      <c r="S19" s="115">
        <v>2</v>
      </c>
      <c r="T19" s="115">
        <v>2</v>
      </c>
      <c r="U19" s="115">
        <v>3</v>
      </c>
      <c r="V19" s="115">
        <v>2</v>
      </c>
      <c r="W19" s="115">
        <v>2</v>
      </c>
      <c r="X19" s="115">
        <v>2</v>
      </c>
      <c r="Y19" s="115">
        <v>4</v>
      </c>
      <c r="Z19" s="115">
        <v>5</v>
      </c>
      <c r="AA19" s="115">
        <v>5</v>
      </c>
      <c r="AB19" s="115">
        <v>2</v>
      </c>
      <c r="AC19" s="115">
        <v>2</v>
      </c>
      <c r="AD19" s="115">
        <v>3</v>
      </c>
      <c r="AE19" s="115">
        <v>4</v>
      </c>
      <c r="AF19" s="115">
        <v>2</v>
      </c>
      <c r="AG19" s="115">
        <v>5</v>
      </c>
      <c r="AH19" s="115">
        <v>5</v>
      </c>
      <c r="AI19" s="115">
        <v>5</v>
      </c>
      <c r="AJ19" s="115">
        <v>5</v>
      </c>
      <c r="AK19" s="115">
        <v>5</v>
      </c>
      <c r="AL19" s="115">
        <v>5</v>
      </c>
      <c r="AM19" s="115">
        <v>2</v>
      </c>
      <c r="AN19" s="115">
        <v>5</v>
      </c>
      <c r="AO19" s="115">
        <v>5</v>
      </c>
      <c r="AP19" s="115">
        <v>2</v>
      </c>
      <c r="AQ19" s="115">
        <v>5</v>
      </c>
      <c r="AR19" s="115">
        <v>5</v>
      </c>
      <c r="AS19" s="115"/>
    </row>
    <row r="20" spans="1:45" ht="13" thickBot="1" x14ac:dyDescent="0.3">
      <c r="A20" s="121">
        <v>45326.433516712961</v>
      </c>
      <c r="B20" s="115" t="s">
        <v>95</v>
      </c>
      <c r="C20" s="117" t="s">
        <v>96</v>
      </c>
      <c r="D20" s="117">
        <v>2021</v>
      </c>
      <c r="E20" s="115" t="s">
        <v>44</v>
      </c>
      <c r="F20" s="117" t="s">
        <v>55</v>
      </c>
      <c r="G20" s="117">
        <v>20</v>
      </c>
      <c r="H20" s="116" t="s">
        <v>97</v>
      </c>
      <c r="I20" s="154" t="s">
        <v>611</v>
      </c>
      <c r="J20" s="115">
        <v>3</v>
      </c>
      <c r="K20" s="115">
        <v>2</v>
      </c>
      <c r="L20" s="115">
        <v>4</v>
      </c>
      <c r="M20" s="115">
        <v>2</v>
      </c>
      <c r="N20" s="115">
        <v>4</v>
      </c>
      <c r="O20" s="115">
        <v>3</v>
      </c>
      <c r="P20" s="115">
        <v>2</v>
      </c>
      <c r="Q20" s="115">
        <v>4</v>
      </c>
      <c r="R20" s="115">
        <v>3</v>
      </c>
      <c r="S20" s="115">
        <v>4</v>
      </c>
      <c r="T20" s="115">
        <v>1</v>
      </c>
      <c r="U20" s="115">
        <v>3</v>
      </c>
      <c r="V20" s="115">
        <v>1</v>
      </c>
      <c r="W20" s="115">
        <v>1</v>
      </c>
      <c r="X20" s="115">
        <v>2</v>
      </c>
      <c r="Y20" s="115">
        <v>2</v>
      </c>
      <c r="Z20" s="115">
        <v>4</v>
      </c>
      <c r="AA20" s="115">
        <v>3</v>
      </c>
      <c r="AB20" s="115">
        <v>2</v>
      </c>
      <c r="AC20" s="115">
        <v>5</v>
      </c>
      <c r="AD20" s="115">
        <v>2</v>
      </c>
      <c r="AE20" s="115">
        <v>3</v>
      </c>
      <c r="AF20" s="115">
        <v>1</v>
      </c>
      <c r="AG20" s="115">
        <v>4</v>
      </c>
      <c r="AH20" s="115">
        <v>1</v>
      </c>
      <c r="AI20" s="115">
        <v>3</v>
      </c>
      <c r="AJ20" s="115">
        <v>4</v>
      </c>
      <c r="AK20" s="115">
        <v>4</v>
      </c>
      <c r="AL20" s="115">
        <v>3</v>
      </c>
      <c r="AM20" s="115">
        <v>4</v>
      </c>
      <c r="AN20" s="115">
        <v>5</v>
      </c>
      <c r="AO20" s="115">
        <v>4</v>
      </c>
      <c r="AP20" s="115">
        <v>4</v>
      </c>
      <c r="AQ20" s="115">
        <v>3</v>
      </c>
      <c r="AR20" s="115">
        <v>4</v>
      </c>
      <c r="AS20" s="115"/>
    </row>
    <row r="21" spans="1:45" ht="13" thickBot="1" x14ac:dyDescent="0.3">
      <c r="A21" s="121">
        <v>45326.438077164348</v>
      </c>
      <c r="B21" s="115" t="s">
        <v>98</v>
      </c>
      <c r="C21" s="117" t="s">
        <v>99</v>
      </c>
      <c r="D21" s="117">
        <v>2021</v>
      </c>
      <c r="E21" s="115" t="s">
        <v>44</v>
      </c>
      <c r="F21" s="117" t="s">
        <v>45</v>
      </c>
      <c r="G21" s="117">
        <v>19</v>
      </c>
      <c r="H21" s="116" t="s">
        <v>100</v>
      </c>
      <c r="I21" s="154" t="s">
        <v>610</v>
      </c>
      <c r="J21" s="115">
        <v>4</v>
      </c>
      <c r="K21" s="115">
        <v>1</v>
      </c>
      <c r="L21" s="115">
        <v>1</v>
      </c>
      <c r="M21" s="115">
        <v>1</v>
      </c>
      <c r="N21" s="115">
        <v>4</v>
      </c>
      <c r="O21" s="115">
        <v>1</v>
      </c>
      <c r="P21" s="115">
        <v>1</v>
      </c>
      <c r="Q21" s="115">
        <v>4</v>
      </c>
      <c r="R21" s="115">
        <v>4</v>
      </c>
      <c r="S21" s="115">
        <v>1</v>
      </c>
      <c r="T21" s="115">
        <v>4</v>
      </c>
      <c r="U21" s="115">
        <v>4</v>
      </c>
      <c r="V21" s="115">
        <v>1</v>
      </c>
      <c r="W21" s="115">
        <v>4</v>
      </c>
      <c r="X21" s="115">
        <v>1</v>
      </c>
      <c r="Y21" s="115">
        <v>5</v>
      </c>
      <c r="Z21" s="115">
        <v>5</v>
      </c>
      <c r="AA21" s="115">
        <v>1</v>
      </c>
      <c r="AB21" s="115">
        <v>5</v>
      </c>
      <c r="AC21" s="115">
        <v>1</v>
      </c>
      <c r="AD21" s="115">
        <v>5</v>
      </c>
      <c r="AE21" s="115">
        <v>5</v>
      </c>
      <c r="AF21" s="115">
        <v>5</v>
      </c>
      <c r="AG21" s="115">
        <v>5</v>
      </c>
      <c r="AH21" s="115">
        <v>1</v>
      </c>
      <c r="AI21" s="115">
        <v>5</v>
      </c>
      <c r="AJ21" s="115">
        <v>5</v>
      </c>
      <c r="AK21" s="115">
        <v>5</v>
      </c>
      <c r="AL21" s="115">
        <v>5</v>
      </c>
      <c r="AM21" s="115">
        <v>1</v>
      </c>
      <c r="AN21" s="115">
        <v>5</v>
      </c>
      <c r="AO21" s="115">
        <v>5</v>
      </c>
      <c r="AP21" s="115">
        <v>1</v>
      </c>
      <c r="AQ21" s="115">
        <v>1</v>
      </c>
      <c r="AR21" s="115">
        <v>5</v>
      </c>
      <c r="AS21" s="115"/>
    </row>
    <row r="22" spans="1:45" ht="13" thickBot="1" x14ac:dyDescent="0.3">
      <c r="A22" s="121">
        <v>45326.443262719906</v>
      </c>
      <c r="B22" s="115" t="s">
        <v>101</v>
      </c>
      <c r="C22" s="117" t="s">
        <v>102</v>
      </c>
      <c r="D22" s="117">
        <v>2021</v>
      </c>
      <c r="E22" s="115" t="s">
        <v>44</v>
      </c>
      <c r="F22" s="117" t="s">
        <v>45</v>
      </c>
      <c r="G22" s="117">
        <v>20</v>
      </c>
      <c r="H22" s="116" t="s">
        <v>103</v>
      </c>
      <c r="I22" s="154" t="s">
        <v>610</v>
      </c>
      <c r="J22" s="115">
        <v>2</v>
      </c>
      <c r="K22" s="115">
        <v>2</v>
      </c>
      <c r="L22" s="115">
        <v>3</v>
      </c>
      <c r="M22" s="115">
        <v>2</v>
      </c>
      <c r="N22" s="115">
        <v>3</v>
      </c>
      <c r="O22" s="115">
        <v>2</v>
      </c>
      <c r="P22" s="115">
        <v>2</v>
      </c>
      <c r="Q22" s="115">
        <v>3</v>
      </c>
      <c r="R22" s="115">
        <v>3</v>
      </c>
      <c r="S22" s="115">
        <v>2</v>
      </c>
      <c r="T22" s="115">
        <v>2</v>
      </c>
      <c r="U22" s="115">
        <v>2</v>
      </c>
      <c r="V22" s="115">
        <v>2</v>
      </c>
      <c r="W22" s="115">
        <v>2</v>
      </c>
      <c r="X22" s="115">
        <v>2</v>
      </c>
      <c r="Y22" s="115">
        <v>4</v>
      </c>
      <c r="Z22" s="115">
        <v>3</v>
      </c>
      <c r="AA22" s="115">
        <v>2</v>
      </c>
      <c r="AB22" s="115">
        <v>3</v>
      </c>
      <c r="AC22" s="115">
        <v>5</v>
      </c>
      <c r="AD22" s="115">
        <v>3</v>
      </c>
      <c r="AE22" s="115">
        <v>2</v>
      </c>
      <c r="AF22" s="115">
        <v>2</v>
      </c>
      <c r="AG22" s="115">
        <v>2</v>
      </c>
      <c r="AH22" s="115">
        <v>5</v>
      </c>
      <c r="AI22" s="115">
        <v>3</v>
      </c>
      <c r="AJ22" s="115">
        <v>3</v>
      </c>
      <c r="AK22" s="115">
        <v>3</v>
      </c>
      <c r="AL22" s="115">
        <v>2</v>
      </c>
      <c r="AM22" s="115">
        <v>3</v>
      </c>
      <c r="AN22" s="115">
        <v>4</v>
      </c>
      <c r="AO22" s="115">
        <v>3</v>
      </c>
      <c r="AP22" s="115">
        <v>4</v>
      </c>
      <c r="AQ22" s="115">
        <v>5</v>
      </c>
      <c r="AR22" s="115">
        <v>5</v>
      </c>
      <c r="AS22" s="115"/>
    </row>
    <row r="23" spans="1:45" ht="13" thickBot="1" x14ac:dyDescent="0.3">
      <c r="A23" s="121">
        <v>45326.511125520832</v>
      </c>
      <c r="B23" s="115" t="s">
        <v>104</v>
      </c>
      <c r="C23" s="117" t="s">
        <v>105</v>
      </c>
      <c r="D23" s="117">
        <v>2020</v>
      </c>
      <c r="E23" s="115" t="s">
        <v>44</v>
      </c>
      <c r="F23" s="117" t="s">
        <v>45</v>
      </c>
      <c r="G23" s="117">
        <v>21</v>
      </c>
      <c r="H23" s="116" t="s">
        <v>106</v>
      </c>
      <c r="I23" s="154" t="s">
        <v>610</v>
      </c>
      <c r="J23" s="115">
        <v>2</v>
      </c>
      <c r="K23" s="115">
        <v>2</v>
      </c>
      <c r="L23" s="115">
        <v>3</v>
      </c>
      <c r="M23" s="115">
        <v>2</v>
      </c>
      <c r="N23" s="115">
        <v>3</v>
      </c>
      <c r="O23" s="115">
        <v>2</v>
      </c>
      <c r="P23" s="115">
        <v>2</v>
      </c>
      <c r="Q23" s="115">
        <v>2</v>
      </c>
      <c r="R23" s="115">
        <v>3</v>
      </c>
      <c r="S23" s="115">
        <v>2</v>
      </c>
      <c r="T23" s="115">
        <v>2</v>
      </c>
      <c r="U23" s="115">
        <v>2</v>
      </c>
      <c r="V23" s="115">
        <v>2</v>
      </c>
      <c r="W23" s="115">
        <v>3</v>
      </c>
      <c r="X23" s="115">
        <v>2</v>
      </c>
      <c r="Y23" s="115">
        <v>4</v>
      </c>
      <c r="Z23" s="115">
        <v>2</v>
      </c>
      <c r="AA23" s="115">
        <v>2</v>
      </c>
      <c r="AB23" s="115">
        <v>2</v>
      </c>
      <c r="AC23" s="115">
        <v>2</v>
      </c>
      <c r="AD23" s="115">
        <v>2</v>
      </c>
      <c r="AE23" s="115">
        <v>2</v>
      </c>
      <c r="AF23" s="115">
        <v>2</v>
      </c>
      <c r="AG23" s="115">
        <v>2</v>
      </c>
      <c r="AH23" s="115">
        <v>1</v>
      </c>
      <c r="AI23" s="115">
        <v>2</v>
      </c>
      <c r="AJ23" s="115">
        <v>2</v>
      </c>
      <c r="AK23" s="115">
        <v>2</v>
      </c>
      <c r="AL23" s="115">
        <v>2</v>
      </c>
      <c r="AM23" s="115">
        <v>2</v>
      </c>
      <c r="AN23" s="115">
        <v>3</v>
      </c>
      <c r="AO23" s="115">
        <v>1</v>
      </c>
      <c r="AP23" s="115">
        <v>3</v>
      </c>
      <c r="AQ23" s="115">
        <v>3</v>
      </c>
      <c r="AR23" s="115">
        <v>3</v>
      </c>
      <c r="AS23" s="115"/>
    </row>
    <row r="24" spans="1:45" ht="13" thickBot="1" x14ac:dyDescent="0.3">
      <c r="A24" s="121">
        <v>45326.581728483798</v>
      </c>
      <c r="B24" s="115" t="s">
        <v>107</v>
      </c>
      <c r="C24" s="117" t="s">
        <v>108</v>
      </c>
      <c r="D24" s="117">
        <v>2020</v>
      </c>
      <c r="E24" s="115" t="s">
        <v>44</v>
      </c>
      <c r="F24" s="117" t="s">
        <v>45</v>
      </c>
      <c r="G24" s="117">
        <v>21</v>
      </c>
      <c r="H24" s="115" t="s">
        <v>107</v>
      </c>
      <c r="I24" s="154" t="s">
        <v>609</v>
      </c>
      <c r="J24" s="115">
        <v>4</v>
      </c>
      <c r="K24" s="115">
        <v>2</v>
      </c>
      <c r="L24" s="115">
        <v>4</v>
      </c>
      <c r="M24" s="115">
        <v>1</v>
      </c>
      <c r="N24" s="115">
        <v>4</v>
      </c>
      <c r="O24" s="115">
        <v>3</v>
      </c>
      <c r="P24" s="115">
        <v>3</v>
      </c>
      <c r="Q24" s="115">
        <v>2</v>
      </c>
      <c r="R24" s="115">
        <v>3</v>
      </c>
      <c r="S24" s="115">
        <v>1</v>
      </c>
      <c r="T24" s="115">
        <v>1</v>
      </c>
      <c r="U24" s="115">
        <v>2</v>
      </c>
      <c r="V24" s="115">
        <v>1</v>
      </c>
      <c r="W24" s="115">
        <v>1</v>
      </c>
      <c r="X24" s="115">
        <v>2</v>
      </c>
      <c r="Y24" s="115">
        <v>5</v>
      </c>
      <c r="Z24" s="115">
        <v>5</v>
      </c>
      <c r="AA24" s="115">
        <v>4</v>
      </c>
      <c r="AB24" s="115">
        <v>2</v>
      </c>
      <c r="AC24" s="115">
        <v>1</v>
      </c>
      <c r="AD24" s="115">
        <v>5</v>
      </c>
      <c r="AE24" s="115">
        <v>4</v>
      </c>
      <c r="AF24" s="115">
        <v>4</v>
      </c>
      <c r="AG24" s="115">
        <v>5</v>
      </c>
      <c r="AH24" s="115">
        <v>1</v>
      </c>
      <c r="AI24" s="115">
        <v>5</v>
      </c>
      <c r="AJ24" s="115">
        <v>4</v>
      </c>
      <c r="AK24" s="115">
        <v>3</v>
      </c>
      <c r="AL24" s="115">
        <v>3</v>
      </c>
      <c r="AM24" s="115">
        <v>3</v>
      </c>
      <c r="AN24" s="115">
        <v>5</v>
      </c>
      <c r="AO24" s="115">
        <v>4</v>
      </c>
      <c r="AP24" s="115">
        <v>4</v>
      </c>
      <c r="AQ24" s="115">
        <v>4</v>
      </c>
      <c r="AR24" s="115">
        <v>5</v>
      </c>
      <c r="AS24" s="115"/>
    </row>
    <row r="25" spans="1:45" ht="13" thickBot="1" x14ac:dyDescent="0.3">
      <c r="A25" s="121">
        <v>45326.723855300923</v>
      </c>
      <c r="B25" s="115" t="s">
        <v>109</v>
      </c>
      <c r="C25" s="117" t="s">
        <v>110</v>
      </c>
      <c r="D25" s="117">
        <v>2021</v>
      </c>
      <c r="E25" s="115" t="s">
        <v>44</v>
      </c>
      <c r="F25" s="117" t="s">
        <v>45</v>
      </c>
      <c r="G25" s="117">
        <v>20</v>
      </c>
      <c r="H25" s="115" t="s">
        <v>109</v>
      </c>
      <c r="I25" s="154" t="s">
        <v>610</v>
      </c>
      <c r="J25" s="115">
        <v>4</v>
      </c>
      <c r="K25" s="115">
        <v>1</v>
      </c>
      <c r="L25" s="115">
        <v>3</v>
      </c>
      <c r="M25" s="115">
        <v>2</v>
      </c>
      <c r="N25" s="115">
        <v>4</v>
      </c>
      <c r="O25" s="115">
        <v>2</v>
      </c>
      <c r="P25" s="115">
        <v>1</v>
      </c>
      <c r="Q25" s="115">
        <v>4</v>
      </c>
      <c r="R25" s="115">
        <v>4</v>
      </c>
      <c r="S25" s="115">
        <v>1</v>
      </c>
      <c r="T25" s="115">
        <v>3</v>
      </c>
      <c r="U25" s="115">
        <v>2</v>
      </c>
      <c r="V25" s="115">
        <v>1</v>
      </c>
      <c r="W25" s="115">
        <v>3</v>
      </c>
      <c r="X25" s="115">
        <v>2</v>
      </c>
      <c r="Y25" s="115">
        <v>5</v>
      </c>
      <c r="Z25" s="115">
        <v>5</v>
      </c>
      <c r="AA25" s="115">
        <v>3</v>
      </c>
      <c r="AB25" s="115">
        <v>2</v>
      </c>
      <c r="AC25" s="115">
        <v>4</v>
      </c>
      <c r="AD25" s="115">
        <v>5</v>
      </c>
      <c r="AE25" s="115">
        <v>4</v>
      </c>
      <c r="AF25" s="115">
        <v>3</v>
      </c>
      <c r="AG25" s="115">
        <v>3</v>
      </c>
      <c r="AH25" s="115">
        <v>4</v>
      </c>
      <c r="AI25" s="115">
        <v>2</v>
      </c>
      <c r="AJ25" s="115">
        <v>5</v>
      </c>
      <c r="AK25" s="115">
        <v>5</v>
      </c>
      <c r="AL25" s="115">
        <v>3</v>
      </c>
      <c r="AM25" s="115">
        <v>4</v>
      </c>
      <c r="AN25" s="115">
        <v>4</v>
      </c>
      <c r="AO25" s="115">
        <v>4</v>
      </c>
      <c r="AP25" s="115">
        <v>4</v>
      </c>
      <c r="AQ25" s="115">
        <v>5</v>
      </c>
      <c r="AR25" s="115">
        <v>3</v>
      </c>
      <c r="AS25" s="115"/>
    </row>
    <row r="26" spans="1:45" ht="13" thickBot="1" x14ac:dyDescent="0.3">
      <c r="A26" s="121">
        <v>45326.89559049769</v>
      </c>
      <c r="B26" s="115" t="s">
        <v>111</v>
      </c>
      <c r="C26" s="117" t="s">
        <v>112</v>
      </c>
      <c r="D26" s="117">
        <v>2021</v>
      </c>
      <c r="E26" s="115" t="s">
        <v>44</v>
      </c>
      <c r="F26" s="117" t="s">
        <v>45</v>
      </c>
      <c r="G26" s="117">
        <v>19</v>
      </c>
      <c r="H26" s="115" t="s">
        <v>113</v>
      </c>
      <c r="I26" s="154" t="s">
        <v>610</v>
      </c>
      <c r="J26" s="115">
        <v>4</v>
      </c>
      <c r="K26" s="115">
        <v>2</v>
      </c>
      <c r="L26" s="115">
        <v>1</v>
      </c>
      <c r="M26" s="115">
        <v>1</v>
      </c>
      <c r="N26" s="115">
        <v>4</v>
      </c>
      <c r="O26" s="115">
        <v>3</v>
      </c>
      <c r="P26" s="115">
        <v>3</v>
      </c>
      <c r="Q26" s="115">
        <v>3</v>
      </c>
      <c r="R26" s="115">
        <v>3</v>
      </c>
      <c r="S26" s="115">
        <v>4</v>
      </c>
      <c r="T26" s="115">
        <v>3</v>
      </c>
      <c r="U26" s="115">
        <v>3</v>
      </c>
      <c r="V26" s="115">
        <v>1</v>
      </c>
      <c r="W26" s="115">
        <v>4</v>
      </c>
      <c r="X26" s="115">
        <v>4</v>
      </c>
      <c r="Y26" s="115">
        <v>4</v>
      </c>
      <c r="Z26" s="115">
        <v>4</v>
      </c>
      <c r="AA26" s="115">
        <v>1</v>
      </c>
      <c r="AB26" s="115">
        <v>1</v>
      </c>
      <c r="AC26" s="115">
        <v>3</v>
      </c>
      <c r="AD26" s="115">
        <v>3</v>
      </c>
      <c r="AE26" s="115">
        <v>4</v>
      </c>
      <c r="AF26" s="115">
        <v>1</v>
      </c>
      <c r="AG26" s="115">
        <v>3</v>
      </c>
      <c r="AH26" s="115">
        <v>2</v>
      </c>
      <c r="AI26" s="115">
        <v>5</v>
      </c>
      <c r="AJ26" s="115">
        <v>4</v>
      </c>
      <c r="AK26" s="115">
        <v>3</v>
      </c>
      <c r="AL26" s="115">
        <v>2</v>
      </c>
      <c r="AM26" s="115">
        <v>3</v>
      </c>
      <c r="AN26" s="115">
        <v>3</v>
      </c>
      <c r="AO26" s="115">
        <v>5</v>
      </c>
      <c r="AP26" s="115">
        <v>3</v>
      </c>
      <c r="AQ26" s="115">
        <v>1</v>
      </c>
      <c r="AR26" s="115">
        <v>5</v>
      </c>
      <c r="AS26" s="115"/>
    </row>
    <row r="27" spans="1:45" ht="13" thickBot="1" x14ac:dyDescent="0.3">
      <c r="A27" s="121">
        <v>45326.897912962959</v>
      </c>
      <c r="B27" s="115" t="s">
        <v>114</v>
      </c>
      <c r="C27" s="117" t="s">
        <v>115</v>
      </c>
      <c r="D27" s="117">
        <v>2020</v>
      </c>
      <c r="E27" s="115" t="s">
        <v>44</v>
      </c>
      <c r="F27" s="117" t="s">
        <v>55</v>
      </c>
      <c r="G27" s="117">
        <v>21</v>
      </c>
      <c r="H27" s="115" t="s">
        <v>114</v>
      </c>
      <c r="I27" s="154" t="s">
        <v>611</v>
      </c>
      <c r="J27" s="115">
        <v>4</v>
      </c>
      <c r="K27" s="115">
        <v>4</v>
      </c>
      <c r="L27" s="115">
        <v>3</v>
      </c>
      <c r="M27" s="115">
        <v>2</v>
      </c>
      <c r="N27" s="115">
        <v>4</v>
      </c>
      <c r="O27" s="115">
        <v>4</v>
      </c>
      <c r="P27" s="115">
        <v>2</v>
      </c>
      <c r="Q27" s="115">
        <v>4</v>
      </c>
      <c r="R27" s="115">
        <v>4</v>
      </c>
      <c r="S27" s="115">
        <v>3</v>
      </c>
      <c r="T27" s="115">
        <v>1</v>
      </c>
      <c r="U27" s="115">
        <v>4</v>
      </c>
      <c r="V27" s="115">
        <v>1</v>
      </c>
      <c r="W27" s="115">
        <v>4</v>
      </c>
      <c r="X27" s="115">
        <v>1</v>
      </c>
      <c r="Y27" s="115">
        <v>5</v>
      </c>
      <c r="Z27" s="115">
        <v>5</v>
      </c>
      <c r="AA27" s="115">
        <v>1</v>
      </c>
      <c r="AB27" s="115">
        <v>1</v>
      </c>
      <c r="AC27" s="115">
        <v>1</v>
      </c>
      <c r="AD27" s="115">
        <v>5</v>
      </c>
      <c r="AE27" s="115">
        <v>3</v>
      </c>
      <c r="AF27" s="115">
        <v>5</v>
      </c>
      <c r="AG27" s="115">
        <v>5</v>
      </c>
      <c r="AH27" s="115">
        <v>1</v>
      </c>
      <c r="AI27" s="115">
        <v>5</v>
      </c>
      <c r="AJ27" s="115">
        <v>5</v>
      </c>
      <c r="AK27" s="115">
        <v>5</v>
      </c>
      <c r="AL27" s="115">
        <v>1</v>
      </c>
      <c r="AM27" s="115">
        <v>5</v>
      </c>
      <c r="AN27" s="115">
        <v>5</v>
      </c>
      <c r="AO27" s="115">
        <v>5</v>
      </c>
      <c r="AP27" s="115">
        <v>1</v>
      </c>
      <c r="AQ27" s="115">
        <v>1</v>
      </c>
      <c r="AR27" s="115">
        <v>1</v>
      </c>
      <c r="AS27" s="115"/>
    </row>
    <row r="28" spans="1:45" ht="13" thickBot="1" x14ac:dyDescent="0.3">
      <c r="A28" s="121">
        <v>45326.899760439817</v>
      </c>
      <c r="B28" s="115" t="s">
        <v>116</v>
      </c>
      <c r="C28" s="117" t="s">
        <v>117</v>
      </c>
      <c r="D28" s="117">
        <v>2021</v>
      </c>
      <c r="E28" s="115" t="s">
        <v>44</v>
      </c>
      <c r="F28" s="117" t="s">
        <v>45</v>
      </c>
      <c r="G28" s="117">
        <v>19</v>
      </c>
      <c r="H28" s="116" t="s">
        <v>118</v>
      </c>
      <c r="I28" s="154" t="s">
        <v>612</v>
      </c>
      <c r="J28" s="115">
        <v>2</v>
      </c>
      <c r="K28" s="115">
        <v>2</v>
      </c>
      <c r="L28" s="115">
        <v>3</v>
      </c>
      <c r="M28" s="115">
        <v>2</v>
      </c>
      <c r="N28" s="115">
        <v>4</v>
      </c>
      <c r="O28" s="115">
        <v>3</v>
      </c>
      <c r="P28" s="115">
        <v>4</v>
      </c>
      <c r="Q28" s="115">
        <v>3</v>
      </c>
      <c r="R28" s="115">
        <v>4</v>
      </c>
      <c r="S28" s="115">
        <v>1</v>
      </c>
      <c r="T28" s="115">
        <v>2</v>
      </c>
      <c r="U28" s="115">
        <v>3</v>
      </c>
      <c r="V28" s="115">
        <v>2</v>
      </c>
      <c r="W28" s="115">
        <v>3</v>
      </c>
      <c r="X28" s="115">
        <v>3</v>
      </c>
      <c r="Y28" s="115">
        <v>5</v>
      </c>
      <c r="Z28" s="115">
        <v>5</v>
      </c>
      <c r="AA28" s="115">
        <v>4</v>
      </c>
      <c r="AB28" s="115">
        <v>3</v>
      </c>
      <c r="AC28" s="115">
        <v>1</v>
      </c>
      <c r="AD28" s="115">
        <v>5</v>
      </c>
      <c r="AE28" s="115">
        <v>5</v>
      </c>
      <c r="AF28" s="115">
        <v>4</v>
      </c>
      <c r="AG28" s="115">
        <v>5</v>
      </c>
      <c r="AH28" s="115">
        <v>2</v>
      </c>
      <c r="AI28" s="115">
        <v>3</v>
      </c>
      <c r="AJ28" s="115">
        <v>3</v>
      </c>
      <c r="AK28" s="115">
        <v>5</v>
      </c>
      <c r="AL28" s="115">
        <v>4</v>
      </c>
      <c r="AM28" s="115">
        <v>3</v>
      </c>
      <c r="AN28" s="115">
        <v>5</v>
      </c>
      <c r="AO28" s="115">
        <v>5</v>
      </c>
      <c r="AP28" s="115">
        <v>4</v>
      </c>
      <c r="AQ28" s="115">
        <v>5</v>
      </c>
      <c r="AR28" s="115">
        <v>3</v>
      </c>
      <c r="AS28" s="115"/>
    </row>
    <row r="29" spans="1:45" ht="13" thickBot="1" x14ac:dyDescent="0.3">
      <c r="A29" s="121">
        <v>45326.900687476853</v>
      </c>
      <c r="B29" s="115" t="s">
        <v>119</v>
      </c>
      <c r="C29" s="117" t="s">
        <v>120</v>
      </c>
      <c r="D29" s="117">
        <v>2021</v>
      </c>
      <c r="E29" s="115" t="s">
        <v>44</v>
      </c>
      <c r="F29" s="117" t="s">
        <v>45</v>
      </c>
      <c r="G29" s="117">
        <v>20</v>
      </c>
      <c r="H29" s="115" t="s">
        <v>119</v>
      </c>
      <c r="I29" s="154" t="s">
        <v>609</v>
      </c>
      <c r="J29" s="115">
        <v>3</v>
      </c>
      <c r="K29" s="115">
        <v>2</v>
      </c>
      <c r="L29" s="115">
        <v>3</v>
      </c>
      <c r="M29" s="115">
        <v>1</v>
      </c>
      <c r="N29" s="115">
        <v>3</v>
      </c>
      <c r="O29" s="115">
        <v>2</v>
      </c>
      <c r="P29" s="115">
        <v>2</v>
      </c>
      <c r="Q29" s="115">
        <v>3</v>
      </c>
      <c r="R29" s="115">
        <v>2</v>
      </c>
      <c r="S29" s="115">
        <v>3</v>
      </c>
      <c r="T29" s="115">
        <v>1</v>
      </c>
      <c r="U29" s="115">
        <v>3</v>
      </c>
      <c r="V29" s="115">
        <v>1</v>
      </c>
      <c r="W29" s="115">
        <v>3</v>
      </c>
      <c r="X29" s="115">
        <v>3</v>
      </c>
      <c r="Y29" s="115">
        <v>1</v>
      </c>
      <c r="Z29" s="115">
        <v>4</v>
      </c>
      <c r="AA29" s="115">
        <v>2</v>
      </c>
      <c r="AB29" s="115">
        <v>4</v>
      </c>
      <c r="AC29" s="115">
        <v>1</v>
      </c>
      <c r="AD29" s="115">
        <v>4</v>
      </c>
      <c r="AE29" s="115">
        <v>1</v>
      </c>
      <c r="AF29" s="115">
        <v>2</v>
      </c>
      <c r="AG29" s="115">
        <v>1</v>
      </c>
      <c r="AH29" s="115">
        <v>1</v>
      </c>
      <c r="AI29" s="115">
        <v>2</v>
      </c>
      <c r="AJ29" s="115">
        <v>4</v>
      </c>
      <c r="AK29" s="115">
        <v>1</v>
      </c>
      <c r="AL29" s="115">
        <v>1</v>
      </c>
      <c r="AM29" s="115">
        <v>2</v>
      </c>
      <c r="AN29" s="115">
        <v>2</v>
      </c>
      <c r="AO29" s="115">
        <v>3</v>
      </c>
      <c r="AP29" s="115">
        <v>3</v>
      </c>
      <c r="AQ29" s="115">
        <v>2</v>
      </c>
      <c r="AR29" s="115">
        <v>3</v>
      </c>
      <c r="AS29" s="115"/>
    </row>
    <row r="30" spans="1:45" ht="13" thickBot="1" x14ac:dyDescent="0.3">
      <c r="A30" s="121">
        <v>45326.90363050926</v>
      </c>
      <c r="B30" s="115" t="s">
        <v>121</v>
      </c>
      <c r="C30" s="117" t="s">
        <v>122</v>
      </c>
      <c r="D30" s="117">
        <v>2020</v>
      </c>
      <c r="E30" s="115" t="s">
        <v>44</v>
      </c>
      <c r="F30" s="117" t="s">
        <v>45</v>
      </c>
      <c r="G30" s="117">
        <v>21</v>
      </c>
      <c r="H30" s="116" t="s">
        <v>123</v>
      </c>
      <c r="I30" s="154" t="s">
        <v>609</v>
      </c>
      <c r="J30" s="115">
        <v>2</v>
      </c>
      <c r="K30" s="115">
        <v>2</v>
      </c>
      <c r="L30" s="115">
        <v>2</v>
      </c>
      <c r="M30" s="115">
        <v>1</v>
      </c>
      <c r="N30" s="115">
        <v>3</v>
      </c>
      <c r="O30" s="115">
        <v>2</v>
      </c>
      <c r="P30" s="115">
        <v>2</v>
      </c>
      <c r="Q30" s="115">
        <v>3</v>
      </c>
      <c r="R30" s="115">
        <v>3</v>
      </c>
      <c r="S30" s="115">
        <v>3</v>
      </c>
      <c r="T30" s="115">
        <v>2</v>
      </c>
      <c r="U30" s="115">
        <v>3</v>
      </c>
      <c r="V30" s="115">
        <v>1</v>
      </c>
      <c r="W30" s="115">
        <v>2</v>
      </c>
      <c r="X30" s="115">
        <v>3</v>
      </c>
      <c r="Y30" s="115">
        <v>3</v>
      </c>
      <c r="Z30" s="115">
        <v>3</v>
      </c>
      <c r="AA30" s="115">
        <v>2</v>
      </c>
      <c r="AB30" s="115">
        <v>3</v>
      </c>
      <c r="AC30" s="115">
        <v>3</v>
      </c>
      <c r="AD30" s="115">
        <v>2</v>
      </c>
      <c r="AE30" s="115">
        <v>3</v>
      </c>
      <c r="AF30" s="115">
        <v>2</v>
      </c>
      <c r="AG30" s="115">
        <v>3</v>
      </c>
      <c r="AH30" s="115">
        <v>4</v>
      </c>
      <c r="AI30" s="115">
        <v>5</v>
      </c>
      <c r="AJ30" s="115">
        <v>4</v>
      </c>
      <c r="AK30" s="115">
        <v>3</v>
      </c>
      <c r="AL30" s="115">
        <v>3</v>
      </c>
      <c r="AM30" s="115">
        <v>2</v>
      </c>
      <c r="AN30" s="115">
        <v>4</v>
      </c>
      <c r="AO30" s="115">
        <v>3</v>
      </c>
      <c r="AP30" s="115">
        <v>4</v>
      </c>
      <c r="AQ30" s="115">
        <v>4</v>
      </c>
      <c r="AR30" s="115">
        <v>4</v>
      </c>
      <c r="AS30" s="115"/>
    </row>
    <row r="31" spans="1:45" ht="13" thickBot="1" x14ac:dyDescent="0.3">
      <c r="A31" s="121">
        <v>45326.91095740741</v>
      </c>
      <c r="B31" s="115" t="s">
        <v>124</v>
      </c>
      <c r="C31" s="117" t="s">
        <v>125</v>
      </c>
      <c r="D31" s="117">
        <v>2021</v>
      </c>
      <c r="E31" s="115" t="s">
        <v>44</v>
      </c>
      <c r="F31" s="117" t="s">
        <v>45</v>
      </c>
      <c r="G31" s="117">
        <v>20</v>
      </c>
      <c r="H31" s="116" t="s">
        <v>126</v>
      </c>
      <c r="I31" s="154" t="s">
        <v>609</v>
      </c>
      <c r="J31" s="115">
        <v>2</v>
      </c>
      <c r="K31" s="115">
        <v>1</v>
      </c>
      <c r="L31" s="115">
        <v>2</v>
      </c>
      <c r="M31" s="115">
        <v>1</v>
      </c>
      <c r="N31" s="115">
        <v>4</v>
      </c>
      <c r="O31" s="115">
        <v>1</v>
      </c>
      <c r="P31" s="115">
        <v>4</v>
      </c>
      <c r="Q31" s="115">
        <v>3</v>
      </c>
      <c r="R31" s="115">
        <v>4</v>
      </c>
      <c r="S31" s="115">
        <v>3</v>
      </c>
      <c r="T31" s="115">
        <v>1</v>
      </c>
      <c r="U31" s="115">
        <v>4</v>
      </c>
      <c r="V31" s="115">
        <v>3</v>
      </c>
      <c r="W31" s="115">
        <v>4</v>
      </c>
      <c r="X31" s="115">
        <v>4</v>
      </c>
      <c r="Y31" s="115">
        <v>3</v>
      </c>
      <c r="Z31" s="115">
        <v>5</v>
      </c>
      <c r="AA31" s="115">
        <v>1</v>
      </c>
      <c r="AB31" s="115">
        <v>5</v>
      </c>
      <c r="AC31" s="115">
        <v>1</v>
      </c>
      <c r="AD31" s="115">
        <v>5</v>
      </c>
      <c r="AE31" s="115">
        <v>5</v>
      </c>
      <c r="AF31" s="115">
        <v>3</v>
      </c>
      <c r="AG31" s="115">
        <v>5</v>
      </c>
      <c r="AH31" s="115">
        <v>5</v>
      </c>
      <c r="AI31" s="115">
        <v>5</v>
      </c>
      <c r="AJ31" s="115">
        <v>5</v>
      </c>
      <c r="AK31" s="115">
        <v>5</v>
      </c>
      <c r="AL31" s="115">
        <v>5</v>
      </c>
      <c r="AM31" s="115">
        <v>5</v>
      </c>
      <c r="AN31" s="115">
        <v>4</v>
      </c>
      <c r="AO31" s="115">
        <v>5</v>
      </c>
      <c r="AP31" s="115">
        <v>3</v>
      </c>
      <c r="AQ31" s="115">
        <v>5</v>
      </c>
      <c r="AR31" s="115">
        <v>5</v>
      </c>
      <c r="AS31" s="115"/>
    </row>
    <row r="32" spans="1:45" ht="13" thickBot="1" x14ac:dyDescent="0.3">
      <c r="A32" s="121">
        <v>45326.913334166667</v>
      </c>
      <c r="B32" s="115" t="s">
        <v>68</v>
      </c>
      <c r="C32" s="117" t="s">
        <v>127</v>
      </c>
      <c r="D32" s="117">
        <v>2020</v>
      </c>
      <c r="E32" s="115" t="s">
        <v>44</v>
      </c>
      <c r="F32" s="117" t="s">
        <v>45</v>
      </c>
      <c r="G32" s="117">
        <v>20</v>
      </c>
      <c r="H32" s="116" t="s">
        <v>70</v>
      </c>
      <c r="I32" s="154" t="s">
        <v>609</v>
      </c>
      <c r="J32" s="115">
        <v>3</v>
      </c>
      <c r="K32" s="115">
        <v>2</v>
      </c>
      <c r="L32" s="115">
        <v>3</v>
      </c>
      <c r="M32" s="115">
        <v>1</v>
      </c>
      <c r="N32" s="115">
        <v>4</v>
      </c>
      <c r="O32" s="115">
        <v>4</v>
      </c>
      <c r="P32" s="115">
        <v>4</v>
      </c>
      <c r="Q32" s="115">
        <v>4</v>
      </c>
      <c r="R32" s="115">
        <v>4</v>
      </c>
      <c r="S32" s="115">
        <v>3</v>
      </c>
      <c r="T32" s="115">
        <v>1</v>
      </c>
      <c r="U32" s="115">
        <v>4</v>
      </c>
      <c r="V32" s="115">
        <v>1</v>
      </c>
      <c r="W32" s="115">
        <v>4</v>
      </c>
      <c r="X32" s="115">
        <v>3</v>
      </c>
      <c r="Y32" s="115">
        <v>5</v>
      </c>
      <c r="Z32" s="115">
        <v>5</v>
      </c>
      <c r="AA32" s="115">
        <v>3</v>
      </c>
      <c r="AB32" s="115">
        <v>1</v>
      </c>
      <c r="AC32" s="115">
        <v>2</v>
      </c>
      <c r="AD32" s="115">
        <v>5</v>
      </c>
      <c r="AE32" s="115">
        <v>5</v>
      </c>
      <c r="AF32" s="115">
        <v>4</v>
      </c>
      <c r="AG32" s="115">
        <v>5</v>
      </c>
      <c r="AH32" s="115">
        <v>5</v>
      </c>
      <c r="AI32" s="115">
        <v>5</v>
      </c>
      <c r="AJ32" s="115">
        <v>5</v>
      </c>
      <c r="AK32" s="115">
        <v>5</v>
      </c>
      <c r="AL32" s="115">
        <v>5</v>
      </c>
      <c r="AM32" s="115">
        <v>5</v>
      </c>
      <c r="AN32" s="115">
        <v>5</v>
      </c>
      <c r="AO32" s="115">
        <v>5</v>
      </c>
      <c r="AP32" s="115">
        <v>4</v>
      </c>
      <c r="AQ32" s="115">
        <v>1</v>
      </c>
      <c r="AR32" s="115">
        <v>5</v>
      </c>
      <c r="AS32" s="115"/>
    </row>
    <row r="33" spans="1:45" ht="13" thickBot="1" x14ac:dyDescent="0.3">
      <c r="A33" s="121">
        <v>45326.914183576388</v>
      </c>
      <c r="B33" s="115" t="s">
        <v>128</v>
      </c>
      <c r="C33" s="117" t="s">
        <v>129</v>
      </c>
      <c r="D33" s="117">
        <v>2020</v>
      </c>
      <c r="E33" s="115" t="s">
        <v>44</v>
      </c>
      <c r="F33" s="117" t="s">
        <v>45</v>
      </c>
      <c r="G33" s="117">
        <v>21</v>
      </c>
      <c r="H33" s="116" t="s">
        <v>130</v>
      </c>
      <c r="I33" s="154" t="s">
        <v>609</v>
      </c>
      <c r="J33" s="115">
        <v>3</v>
      </c>
      <c r="K33" s="115">
        <v>1</v>
      </c>
      <c r="L33" s="115">
        <v>2</v>
      </c>
      <c r="M33" s="115">
        <v>1</v>
      </c>
      <c r="N33" s="115">
        <v>4</v>
      </c>
      <c r="O33" s="115">
        <v>1</v>
      </c>
      <c r="P33" s="115">
        <v>1</v>
      </c>
      <c r="Q33" s="115">
        <v>4</v>
      </c>
      <c r="R33" s="115">
        <v>3</v>
      </c>
      <c r="S33" s="115">
        <v>2</v>
      </c>
      <c r="T33" s="115">
        <v>2</v>
      </c>
      <c r="U33" s="115">
        <v>2</v>
      </c>
      <c r="V33" s="115">
        <v>1</v>
      </c>
      <c r="W33" s="115">
        <v>2</v>
      </c>
      <c r="X33" s="115">
        <v>3</v>
      </c>
      <c r="Y33" s="115">
        <v>4</v>
      </c>
      <c r="Z33" s="115">
        <v>5</v>
      </c>
      <c r="AA33" s="115">
        <v>2</v>
      </c>
      <c r="AB33" s="115">
        <v>4</v>
      </c>
      <c r="AC33" s="115">
        <v>2</v>
      </c>
      <c r="AD33" s="115">
        <v>5</v>
      </c>
      <c r="AE33" s="115">
        <v>3</v>
      </c>
      <c r="AF33" s="115">
        <v>3</v>
      </c>
      <c r="AG33" s="115">
        <v>2</v>
      </c>
      <c r="AH33" s="115">
        <v>1</v>
      </c>
      <c r="AI33" s="115">
        <v>3</v>
      </c>
      <c r="AJ33" s="115">
        <v>2</v>
      </c>
      <c r="AK33" s="115">
        <v>4</v>
      </c>
      <c r="AL33" s="115">
        <v>2</v>
      </c>
      <c r="AM33" s="115">
        <v>2</v>
      </c>
      <c r="AN33" s="115">
        <v>2</v>
      </c>
      <c r="AO33" s="115">
        <v>2</v>
      </c>
      <c r="AP33" s="115">
        <v>1</v>
      </c>
      <c r="AQ33" s="115">
        <v>1</v>
      </c>
      <c r="AR33" s="115">
        <v>5</v>
      </c>
      <c r="AS33" s="115"/>
    </row>
    <row r="34" spans="1:45" ht="13" thickBot="1" x14ac:dyDescent="0.3">
      <c r="A34" s="121">
        <v>45326.915615613427</v>
      </c>
      <c r="B34" s="115" t="s">
        <v>131</v>
      </c>
      <c r="C34" s="117" t="s">
        <v>132</v>
      </c>
      <c r="D34" s="117">
        <v>2020</v>
      </c>
      <c r="E34" s="115" t="s">
        <v>44</v>
      </c>
      <c r="F34" s="117" t="s">
        <v>45</v>
      </c>
      <c r="G34" s="117">
        <v>21</v>
      </c>
      <c r="H34" s="115" t="s">
        <v>131</v>
      </c>
      <c r="I34" s="154" t="s">
        <v>609</v>
      </c>
      <c r="J34" s="115">
        <v>1</v>
      </c>
      <c r="K34" s="115">
        <v>2</v>
      </c>
      <c r="L34" s="115">
        <v>2</v>
      </c>
      <c r="M34" s="115">
        <v>1</v>
      </c>
      <c r="N34" s="115">
        <v>2</v>
      </c>
      <c r="O34" s="115">
        <v>3</v>
      </c>
      <c r="P34" s="115">
        <v>1</v>
      </c>
      <c r="Q34" s="115">
        <v>2</v>
      </c>
      <c r="R34" s="115">
        <v>2</v>
      </c>
      <c r="S34" s="115">
        <v>2</v>
      </c>
      <c r="T34" s="115">
        <v>2</v>
      </c>
      <c r="U34" s="115">
        <v>2</v>
      </c>
      <c r="V34" s="115">
        <v>1</v>
      </c>
      <c r="W34" s="115">
        <v>2</v>
      </c>
      <c r="X34" s="115">
        <v>2</v>
      </c>
      <c r="Y34" s="115">
        <v>2</v>
      </c>
      <c r="Z34" s="115">
        <v>2</v>
      </c>
      <c r="AA34" s="115">
        <v>2</v>
      </c>
      <c r="AB34" s="115">
        <v>2</v>
      </c>
      <c r="AC34" s="115">
        <v>2</v>
      </c>
      <c r="AD34" s="115">
        <v>1</v>
      </c>
      <c r="AE34" s="115">
        <v>2</v>
      </c>
      <c r="AF34" s="115">
        <v>2</v>
      </c>
      <c r="AG34" s="115">
        <v>1</v>
      </c>
      <c r="AH34" s="115">
        <v>2</v>
      </c>
      <c r="AI34" s="115">
        <v>2</v>
      </c>
      <c r="AJ34" s="115">
        <v>1</v>
      </c>
      <c r="AK34" s="115">
        <v>1</v>
      </c>
      <c r="AL34" s="115">
        <v>1</v>
      </c>
      <c r="AM34" s="115">
        <v>1</v>
      </c>
      <c r="AN34" s="115">
        <v>1</v>
      </c>
      <c r="AO34" s="115">
        <v>1</v>
      </c>
      <c r="AP34" s="115">
        <v>2</v>
      </c>
      <c r="AQ34" s="115">
        <v>2</v>
      </c>
      <c r="AR34" s="115">
        <v>2</v>
      </c>
      <c r="AS34" s="115"/>
    </row>
    <row r="35" spans="1:45" ht="13" thickBot="1" x14ac:dyDescent="0.3">
      <c r="A35" s="121">
        <v>45326.915971365743</v>
      </c>
      <c r="B35" s="115" t="s">
        <v>133</v>
      </c>
      <c r="C35" s="117" t="s">
        <v>134</v>
      </c>
      <c r="D35" s="117">
        <v>2020</v>
      </c>
      <c r="E35" s="115" t="s">
        <v>44</v>
      </c>
      <c r="F35" s="117" t="s">
        <v>45</v>
      </c>
      <c r="G35" s="117">
        <v>22</v>
      </c>
      <c r="H35" s="116" t="s">
        <v>135</v>
      </c>
      <c r="I35" s="154" t="s">
        <v>609</v>
      </c>
      <c r="J35" s="115">
        <v>3</v>
      </c>
      <c r="K35" s="115">
        <v>2</v>
      </c>
      <c r="L35" s="115">
        <v>3</v>
      </c>
      <c r="M35" s="115">
        <v>2</v>
      </c>
      <c r="N35" s="115">
        <v>3</v>
      </c>
      <c r="O35" s="115">
        <v>1</v>
      </c>
      <c r="P35" s="115">
        <v>1</v>
      </c>
      <c r="Q35" s="115">
        <v>2</v>
      </c>
      <c r="R35" s="115">
        <v>3</v>
      </c>
      <c r="S35" s="115">
        <v>2</v>
      </c>
      <c r="T35" s="115">
        <v>2</v>
      </c>
      <c r="U35" s="115">
        <v>2</v>
      </c>
      <c r="V35" s="115">
        <v>1</v>
      </c>
      <c r="W35" s="115">
        <v>2</v>
      </c>
      <c r="X35" s="115">
        <v>3</v>
      </c>
      <c r="Y35" s="115">
        <v>3</v>
      </c>
      <c r="Z35" s="115">
        <v>3</v>
      </c>
      <c r="AA35" s="115">
        <v>1</v>
      </c>
      <c r="AB35" s="115">
        <v>2</v>
      </c>
      <c r="AC35" s="115">
        <v>2</v>
      </c>
      <c r="AD35" s="115">
        <v>3</v>
      </c>
      <c r="AE35" s="115">
        <v>3</v>
      </c>
      <c r="AF35" s="115">
        <v>3</v>
      </c>
      <c r="AG35" s="115">
        <v>3</v>
      </c>
      <c r="AH35" s="115">
        <v>3</v>
      </c>
      <c r="AI35" s="115">
        <v>3</v>
      </c>
      <c r="AJ35" s="115">
        <v>3</v>
      </c>
      <c r="AK35" s="115">
        <v>3</v>
      </c>
      <c r="AL35" s="115">
        <v>3</v>
      </c>
      <c r="AM35" s="115">
        <v>3</v>
      </c>
      <c r="AN35" s="115">
        <v>3</v>
      </c>
      <c r="AO35" s="115">
        <v>3</v>
      </c>
      <c r="AP35" s="115">
        <v>3</v>
      </c>
      <c r="AQ35" s="115">
        <v>4</v>
      </c>
      <c r="AR35" s="115">
        <v>4</v>
      </c>
      <c r="AS35" s="115"/>
    </row>
    <row r="36" spans="1:45" ht="13" thickBot="1" x14ac:dyDescent="0.3">
      <c r="A36" s="121">
        <v>45326.917130520829</v>
      </c>
      <c r="B36" s="115" t="s">
        <v>136</v>
      </c>
      <c r="C36" s="117" t="s">
        <v>137</v>
      </c>
      <c r="D36" s="117">
        <v>2020</v>
      </c>
      <c r="E36" s="115" t="s">
        <v>44</v>
      </c>
      <c r="F36" s="117" t="s">
        <v>55</v>
      </c>
      <c r="G36" s="117">
        <v>22</v>
      </c>
      <c r="H36" s="116" t="s">
        <v>138</v>
      </c>
      <c r="I36" s="154" t="s">
        <v>613</v>
      </c>
      <c r="J36" s="115">
        <v>3</v>
      </c>
      <c r="K36" s="115">
        <v>1</v>
      </c>
      <c r="L36" s="115">
        <v>1</v>
      </c>
      <c r="M36" s="115">
        <v>1</v>
      </c>
      <c r="N36" s="115">
        <v>3</v>
      </c>
      <c r="O36" s="115">
        <v>3</v>
      </c>
      <c r="P36" s="115">
        <v>3</v>
      </c>
      <c r="Q36" s="115">
        <v>4</v>
      </c>
      <c r="R36" s="115">
        <v>3</v>
      </c>
      <c r="S36" s="115">
        <v>3</v>
      </c>
      <c r="T36" s="115">
        <v>1</v>
      </c>
      <c r="U36" s="115">
        <v>1</v>
      </c>
      <c r="V36" s="115">
        <v>1</v>
      </c>
      <c r="W36" s="115">
        <v>2</v>
      </c>
      <c r="X36" s="115">
        <v>3</v>
      </c>
      <c r="Y36" s="115">
        <v>4</v>
      </c>
      <c r="Z36" s="115">
        <v>4</v>
      </c>
      <c r="AA36" s="115">
        <v>2</v>
      </c>
      <c r="AB36" s="115">
        <v>4</v>
      </c>
      <c r="AC36" s="115">
        <v>4</v>
      </c>
      <c r="AD36" s="115">
        <v>5</v>
      </c>
      <c r="AE36" s="115">
        <v>3</v>
      </c>
      <c r="AF36" s="115">
        <v>2</v>
      </c>
      <c r="AG36" s="115">
        <v>4</v>
      </c>
      <c r="AH36" s="115">
        <v>4</v>
      </c>
      <c r="AI36" s="115">
        <v>4</v>
      </c>
      <c r="AJ36" s="115">
        <v>3</v>
      </c>
      <c r="AK36" s="115">
        <v>3</v>
      </c>
      <c r="AL36" s="115">
        <v>1</v>
      </c>
      <c r="AM36" s="115">
        <v>3</v>
      </c>
      <c r="AN36" s="115">
        <v>3</v>
      </c>
      <c r="AO36" s="115">
        <v>3</v>
      </c>
      <c r="AP36" s="115">
        <v>3</v>
      </c>
      <c r="AQ36" s="115">
        <v>3</v>
      </c>
      <c r="AR36" s="115">
        <v>3</v>
      </c>
      <c r="AS36" s="115"/>
    </row>
    <row r="37" spans="1:45" ht="13" thickBot="1" x14ac:dyDescent="0.3">
      <c r="A37" s="121">
        <v>45326.941915601856</v>
      </c>
      <c r="B37" s="115" t="s">
        <v>139</v>
      </c>
      <c r="C37" s="117" t="s">
        <v>140</v>
      </c>
      <c r="D37" s="117">
        <v>2020</v>
      </c>
      <c r="E37" s="115" t="s">
        <v>44</v>
      </c>
      <c r="F37" s="117" t="s">
        <v>55</v>
      </c>
      <c r="G37" s="117">
        <v>22</v>
      </c>
      <c r="H37" s="116" t="s">
        <v>141</v>
      </c>
      <c r="I37" s="154" t="s">
        <v>613</v>
      </c>
      <c r="J37" s="115">
        <v>1</v>
      </c>
      <c r="K37" s="115">
        <v>1</v>
      </c>
      <c r="L37" s="115">
        <v>1</v>
      </c>
      <c r="M37" s="115">
        <v>1</v>
      </c>
      <c r="N37" s="115">
        <v>2</v>
      </c>
      <c r="O37" s="115">
        <v>1</v>
      </c>
      <c r="P37" s="115">
        <v>1</v>
      </c>
      <c r="Q37" s="115">
        <v>1</v>
      </c>
      <c r="R37" s="115">
        <v>2</v>
      </c>
      <c r="S37" s="115">
        <v>2</v>
      </c>
      <c r="T37" s="115">
        <v>1</v>
      </c>
      <c r="U37" s="115">
        <v>1</v>
      </c>
      <c r="V37" s="115">
        <v>1</v>
      </c>
      <c r="W37" s="115">
        <v>2</v>
      </c>
      <c r="X37" s="115">
        <v>3</v>
      </c>
      <c r="Y37" s="115">
        <v>1</v>
      </c>
      <c r="Z37" s="115">
        <v>2</v>
      </c>
      <c r="AA37" s="115">
        <v>1</v>
      </c>
      <c r="AB37" s="115">
        <v>2</v>
      </c>
      <c r="AC37" s="115">
        <v>4</v>
      </c>
      <c r="AD37" s="115">
        <v>3</v>
      </c>
      <c r="AE37" s="115">
        <v>2</v>
      </c>
      <c r="AF37" s="115">
        <v>2</v>
      </c>
      <c r="AG37" s="115">
        <v>1</v>
      </c>
      <c r="AH37" s="115">
        <v>3</v>
      </c>
      <c r="AI37" s="115">
        <v>2</v>
      </c>
      <c r="AJ37" s="115">
        <v>2</v>
      </c>
      <c r="AK37" s="115">
        <v>3</v>
      </c>
      <c r="AL37" s="115">
        <v>1</v>
      </c>
      <c r="AM37" s="115">
        <v>1</v>
      </c>
      <c r="AN37" s="115">
        <v>5</v>
      </c>
      <c r="AO37" s="115">
        <v>2</v>
      </c>
      <c r="AP37" s="115">
        <v>3</v>
      </c>
      <c r="AQ37" s="115">
        <v>2</v>
      </c>
      <c r="AR37" s="115">
        <v>1</v>
      </c>
      <c r="AS37" s="115"/>
    </row>
    <row r="38" spans="1:45" ht="13" thickBot="1" x14ac:dyDescent="0.3">
      <c r="A38" s="121">
        <v>45326.942009606486</v>
      </c>
      <c r="B38" s="115" t="s">
        <v>142</v>
      </c>
      <c r="C38" s="117" t="s">
        <v>143</v>
      </c>
      <c r="D38" s="117">
        <v>2021</v>
      </c>
      <c r="E38" s="115" t="s">
        <v>44</v>
      </c>
      <c r="F38" s="117" t="s">
        <v>45</v>
      </c>
      <c r="G38" s="117">
        <v>20</v>
      </c>
      <c r="H38" s="116" t="s">
        <v>144</v>
      </c>
      <c r="I38" s="154" t="s">
        <v>610</v>
      </c>
      <c r="J38" s="115">
        <v>2</v>
      </c>
      <c r="K38" s="115">
        <v>1</v>
      </c>
      <c r="L38" s="115">
        <v>4</v>
      </c>
      <c r="M38" s="115">
        <v>2</v>
      </c>
      <c r="N38" s="115">
        <v>4</v>
      </c>
      <c r="O38" s="115">
        <v>3</v>
      </c>
      <c r="P38" s="115">
        <v>2</v>
      </c>
      <c r="Q38" s="115">
        <v>3</v>
      </c>
      <c r="R38" s="115">
        <v>4</v>
      </c>
      <c r="S38" s="115">
        <v>3</v>
      </c>
      <c r="T38" s="115">
        <v>2</v>
      </c>
      <c r="U38" s="115">
        <v>3</v>
      </c>
      <c r="V38" s="115">
        <v>1</v>
      </c>
      <c r="W38" s="115">
        <v>3</v>
      </c>
      <c r="X38" s="115">
        <v>4</v>
      </c>
      <c r="Y38" s="115">
        <v>4</v>
      </c>
      <c r="Z38" s="115">
        <v>2</v>
      </c>
      <c r="AA38" s="115">
        <v>1</v>
      </c>
      <c r="AB38" s="115">
        <v>2</v>
      </c>
      <c r="AC38" s="115">
        <v>4</v>
      </c>
      <c r="AD38" s="115">
        <v>2</v>
      </c>
      <c r="AE38" s="115">
        <v>3</v>
      </c>
      <c r="AF38" s="115">
        <v>4</v>
      </c>
      <c r="AG38" s="115">
        <v>2</v>
      </c>
      <c r="AH38" s="115">
        <v>1</v>
      </c>
      <c r="AI38" s="115">
        <v>3</v>
      </c>
      <c r="AJ38" s="115">
        <v>1</v>
      </c>
      <c r="AK38" s="115">
        <v>1</v>
      </c>
      <c r="AL38" s="115">
        <v>3</v>
      </c>
      <c r="AM38" s="115">
        <v>4</v>
      </c>
      <c r="AN38" s="115">
        <v>3</v>
      </c>
      <c r="AO38" s="115">
        <v>4</v>
      </c>
      <c r="AP38" s="115">
        <v>1</v>
      </c>
      <c r="AQ38" s="115">
        <v>1</v>
      </c>
      <c r="AR38" s="115">
        <v>3</v>
      </c>
      <c r="AS38" s="115"/>
    </row>
    <row r="39" spans="1:45" ht="13" thickBot="1" x14ac:dyDescent="0.3">
      <c r="A39" s="121">
        <v>45326.944258379634</v>
      </c>
      <c r="B39" s="115" t="s">
        <v>145</v>
      </c>
      <c r="C39" s="117" t="s">
        <v>146</v>
      </c>
      <c r="D39" s="117">
        <v>2021</v>
      </c>
      <c r="E39" s="115" t="s">
        <v>44</v>
      </c>
      <c r="F39" s="117" t="s">
        <v>55</v>
      </c>
      <c r="G39" s="117">
        <v>20</v>
      </c>
      <c r="H39" s="115" t="s">
        <v>145</v>
      </c>
      <c r="I39" s="154" t="s">
        <v>614</v>
      </c>
      <c r="J39" s="115">
        <v>1</v>
      </c>
      <c r="K39" s="115">
        <v>1</v>
      </c>
      <c r="L39" s="115">
        <v>2</v>
      </c>
      <c r="M39" s="115">
        <v>2</v>
      </c>
      <c r="N39" s="115">
        <v>2</v>
      </c>
      <c r="O39" s="115">
        <v>2</v>
      </c>
      <c r="P39" s="115">
        <v>2</v>
      </c>
      <c r="Q39" s="115">
        <v>2</v>
      </c>
      <c r="R39" s="115">
        <v>2</v>
      </c>
      <c r="S39" s="115">
        <v>2</v>
      </c>
      <c r="T39" s="115">
        <v>2</v>
      </c>
      <c r="U39" s="115">
        <v>2</v>
      </c>
      <c r="V39" s="115">
        <v>2</v>
      </c>
      <c r="W39" s="115">
        <v>2</v>
      </c>
      <c r="X39" s="115">
        <v>2</v>
      </c>
      <c r="Y39" s="115">
        <v>2</v>
      </c>
      <c r="Z39" s="115">
        <v>2</v>
      </c>
      <c r="AA39" s="115">
        <v>2</v>
      </c>
      <c r="AB39" s="115">
        <v>2</v>
      </c>
      <c r="AC39" s="115">
        <v>2</v>
      </c>
      <c r="AD39" s="115">
        <v>2</v>
      </c>
      <c r="AE39" s="115">
        <v>2</v>
      </c>
      <c r="AF39" s="115">
        <v>2</v>
      </c>
      <c r="AG39" s="115">
        <v>2</v>
      </c>
      <c r="AH39" s="115">
        <v>2</v>
      </c>
      <c r="AI39" s="115">
        <v>2</v>
      </c>
      <c r="AJ39" s="115">
        <v>2</v>
      </c>
      <c r="AK39" s="115">
        <v>2</v>
      </c>
      <c r="AL39" s="115">
        <v>2</v>
      </c>
      <c r="AM39" s="115">
        <v>2</v>
      </c>
      <c r="AN39" s="115">
        <v>2</v>
      </c>
      <c r="AO39" s="115">
        <v>2</v>
      </c>
      <c r="AP39" s="115">
        <v>2</v>
      </c>
      <c r="AQ39" s="115">
        <v>2</v>
      </c>
      <c r="AR39" s="115">
        <v>2</v>
      </c>
      <c r="AS39" s="115"/>
    </row>
    <row r="40" spans="1:45" ht="13" thickBot="1" x14ac:dyDescent="0.3">
      <c r="A40" s="121">
        <v>45326.947026249996</v>
      </c>
      <c r="B40" s="115" t="s">
        <v>147</v>
      </c>
      <c r="C40" s="117" t="s">
        <v>148</v>
      </c>
      <c r="D40" s="117">
        <v>2021</v>
      </c>
      <c r="E40" s="115" t="s">
        <v>44</v>
      </c>
      <c r="F40" s="117" t="s">
        <v>45</v>
      </c>
      <c r="G40" s="117">
        <v>19</v>
      </c>
      <c r="H40" s="116" t="s">
        <v>149</v>
      </c>
      <c r="I40" s="154" t="s">
        <v>609</v>
      </c>
      <c r="J40" s="115">
        <v>3</v>
      </c>
      <c r="K40" s="115">
        <v>2</v>
      </c>
      <c r="L40" s="115">
        <v>4</v>
      </c>
      <c r="M40" s="115">
        <v>2</v>
      </c>
      <c r="N40" s="115">
        <v>3</v>
      </c>
      <c r="O40" s="115">
        <v>2</v>
      </c>
      <c r="P40" s="115">
        <v>1</v>
      </c>
      <c r="Q40" s="115">
        <v>3</v>
      </c>
      <c r="R40" s="115">
        <v>3</v>
      </c>
      <c r="S40" s="115">
        <v>2</v>
      </c>
      <c r="T40" s="115">
        <v>1</v>
      </c>
      <c r="U40" s="115">
        <v>3</v>
      </c>
      <c r="V40" s="115">
        <v>1</v>
      </c>
      <c r="W40" s="115">
        <v>2</v>
      </c>
      <c r="X40" s="115">
        <v>3</v>
      </c>
      <c r="Y40" s="115">
        <v>4</v>
      </c>
      <c r="Z40" s="115">
        <v>3</v>
      </c>
      <c r="AA40" s="115">
        <v>1</v>
      </c>
      <c r="AB40" s="115">
        <v>1</v>
      </c>
      <c r="AC40" s="115">
        <v>3</v>
      </c>
      <c r="AD40" s="115">
        <v>1</v>
      </c>
      <c r="AE40" s="115">
        <v>2</v>
      </c>
      <c r="AF40" s="115">
        <v>2</v>
      </c>
      <c r="AG40" s="115">
        <v>2</v>
      </c>
      <c r="AH40" s="115">
        <v>1</v>
      </c>
      <c r="AI40" s="115">
        <v>2</v>
      </c>
      <c r="AJ40" s="115">
        <v>3</v>
      </c>
      <c r="AK40" s="115">
        <v>2</v>
      </c>
      <c r="AL40" s="115">
        <v>1</v>
      </c>
      <c r="AM40" s="115">
        <v>3</v>
      </c>
      <c r="AN40" s="115">
        <v>3</v>
      </c>
      <c r="AO40" s="115">
        <v>2</v>
      </c>
      <c r="AP40" s="115">
        <v>1</v>
      </c>
      <c r="AQ40" s="115">
        <v>2</v>
      </c>
      <c r="AR40" s="115">
        <v>3</v>
      </c>
      <c r="AS40" s="115"/>
    </row>
    <row r="41" spans="1:45" ht="13" thickBot="1" x14ac:dyDescent="0.3">
      <c r="A41" s="121">
        <v>45326.976205150466</v>
      </c>
      <c r="B41" s="115" t="s">
        <v>150</v>
      </c>
      <c r="C41" s="117" t="s">
        <v>151</v>
      </c>
      <c r="D41" s="117">
        <v>2020</v>
      </c>
      <c r="E41" s="115" t="s">
        <v>44</v>
      </c>
      <c r="F41" s="117" t="s">
        <v>45</v>
      </c>
      <c r="G41" s="117">
        <v>22</v>
      </c>
      <c r="H41" s="116" t="s">
        <v>152</v>
      </c>
      <c r="I41" s="154" t="s">
        <v>609</v>
      </c>
      <c r="J41" s="115">
        <v>3</v>
      </c>
      <c r="K41" s="115">
        <v>1</v>
      </c>
      <c r="L41" s="115">
        <v>3</v>
      </c>
      <c r="M41" s="115">
        <v>1</v>
      </c>
      <c r="N41" s="115">
        <v>4</v>
      </c>
      <c r="O41" s="115">
        <v>1</v>
      </c>
      <c r="P41" s="115">
        <v>3</v>
      </c>
      <c r="Q41" s="115">
        <v>1</v>
      </c>
      <c r="R41" s="115">
        <v>4</v>
      </c>
      <c r="S41" s="115">
        <v>2</v>
      </c>
      <c r="T41" s="115">
        <v>2</v>
      </c>
      <c r="U41" s="115">
        <v>3</v>
      </c>
      <c r="V41" s="115">
        <v>1</v>
      </c>
      <c r="W41" s="115">
        <v>3</v>
      </c>
      <c r="X41" s="115">
        <v>3</v>
      </c>
      <c r="Y41" s="115">
        <v>2</v>
      </c>
      <c r="Z41" s="115">
        <v>2</v>
      </c>
      <c r="AA41" s="115">
        <v>4</v>
      </c>
      <c r="AB41" s="115">
        <v>2</v>
      </c>
      <c r="AC41" s="115">
        <v>2</v>
      </c>
      <c r="AD41" s="115">
        <v>2</v>
      </c>
      <c r="AE41" s="115">
        <v>1</v>
      </c>
      <c r="AF41" s="115">
        <v>1</v>
      </c>
      <c r="AG41" s="115">
        <v>1</v>
      </c>
      <c r="AH41" s="115">
        <v>4</v>
      </c>
      <c r="AI41" s="115">
        <v>3</v>
      </c>
      <c r="AJ41" s="115">
        <v>4</v>
      </c>
      <c r="AK41" s="115">
        <v>2</v>
      </c>
      <c r="AL41" s="115">
        <v>2</v>
      </c>
      <c r="AM41" s="115">
        <v>1</v>
      </c>
      <c r="AN41" s="115">
        <v>2</v>
      </c>
      <c r="AO41" s="115">
        <v>1</v>
      </c>
      <c r="AP41" s="115">
        <v>3</v>
      </c>
      <c r="AQ41" s="115">
        <v>1</v>
      </c>
      <c r="AR41" s="115">
        <v>1</v>
      </c>
      <c r="AS41" s="115"/>
    </row>
    <row r="42" spans="1:45" ht="13" thickBot="1" x14ac:dyDescent="0.3">
      <c r="A42" s="121">
        <v>45327.002328287039</v>
      </c>
      <c r="B42" s="115" t="s">
        <v>153</v>
      </c>
      <c r="C42" s="117" t="s">
        <v>154</v>
      </c>
      <c r="D42" s="117">
        <v>2020</v>
      </c>
      <c r="E42" s="115" t="s">
        <v>44</v>
      </c>
      <c r="F42" s="117" t="s">
        <v>45</v>
      </c>
      <c r="G42" s="117">
        <v>21</v>
      </c>
      <c r="H42" s="116" t="s">
        <v>155</v>
      </c>
      <c r="I42" s="154" t="s">
        <v>609</v>
      </c>
      <c r="J42" s="115">
        <v>2</v>
      </c>
      <c r="K42" s="115">
        <v>2</v>
      </c>
      <c r="L42" s="115">
        <v>2</v>
      </c>
      <c r="M42" s="115">
        <v>2</v>
      </c>
      <c r="N42" s="115">
        <v>3</v>
      </c>
      <c r="O42" s="115">
        <v>2</v>
      </c>
      <c r="P42" s="115">
        <v>3</v>
      </c>
      <c r="Q42" s="115">
        <v>3</v>
      </c>
      <c r="R42" s="115">
        <v>3</v>
      </c>
      <c r="S42" s="115">
        <v>2</v>
      </c>
      <c r="T42" s="115">
        <v>2</v>
      </c>
      <c r="U42" s="115">
        <v>3</v>
      </c>
      <c r="V42" s="115">
        <v>2</v>
      </c>
      <c r="W42" s="115">
        <v>2</v>
      </c>
      <c r="X42" s="115">
        <v>3</v>
      </c>
      <c r="Y42" s="115">
        <v>2</v>
      </c>
      <c r="Z42" s="115">
        <v>2</v>
      </c>
      <c r="AA42" s="115">
        <v>2</v>
      </c>
      <c r="AB42" s="115">
        <v>2</v>
      </c>
      <c r="AC42" s="115">
        <v>2</v>
      </c>
      <c r="AD42" s="115">
        <v>3</v>
      </c>
      <c r="AE42" s="115">
        <v>3</v>
      </c>
      <c r="AF42" s="115">
        <v>2</v>
      </c>
      <c r="AG42" s="115">
        <v>2</v>
      </c>
      <c r="AH42" s="115">
        <v>2</v>
      </c>
      <c r="AI42" s="115">
        <v>2</v>
      </c>
      <c r="AJ42" s="115">
        <v>3</v>
      </c>
      <c r="AK42" s="115">
        <v>2</v>
      </c>
      <c r="AL42" s="115">
        <v>2</v>
      </c>
      <c r="AM42" s="115">
        <v>3</v>
      </c>
      <c r="AN42" s="115">
        <v>4</v>
      </c>
      <c r="AO42" s="115">
        <v>4</v>
      </c>
      <c r="AP42" s="115">
        <v>4</v>
      </c>
      <c r="AQ42" s="115">
        <v>2</v>
      </c>
      <c r="AR42" s="115">
        <v>3</v>
      </c>
      <c r="AS42" s="115"/>
    </row>
    <row r="43" spans="1:45" ht="13" thickBot="1" x14ac:dyDescent="0.3">
      <c r="A43" s="121">
        <v>45327.005321979166</v>
      </c>
      <c r="B43" s="115" t="s">
        <v>156</v>
      </c>
      <c r="C43" s="117" t="s">
        <v>157</v>
      </c>
      <c r="D43" s="117">
        <v>2021</v>
      </c>
      <c r="E43" s="115" t="s">
        <v>44</v>
      </c>
      <c r="F43" s="117" t="s">
        <v>45</v>
      </c>
      <c r="G43" s="117">
        <v>19</v>
      </c>
      <c r="H43" s="116" t="s">
        <v>158</v>
      </c>
      <c r="I43" s="154" t="s">
        <v>609</v>
      </c>
      <c r="J43" s="115">
        <v>4</v>
      </c>
      <c r="K43" s="115">
        <v>2</v>
      </c>
      <c r="L43" s="115">
        <v>3</v>
      </c>
      <c r="M43" s="115">
        <v>4</v>
      </c>
      <c r="N43" s="115">
        <v>4</v>
      </c>
      <c r="O43" s="115">
        <v>4</v>
      </c>
      <c r="P43" s="115">
        <v>2</v>
      </c>
      <c r="Q43" s="115">
        <v>2</v>
      </c>
      <c r="R43" s="115">
        <v>3</v>
      </c>
      <c r="S43" s="115">
        <v>4</v>
      </c>
      <c r="T43" s="115">
        <v>3</v>
      </c>
      <c r="U43" s="115">
        <v>4</v>
      </c>
      <c r="V43" s="115">
        <v>1</v>
      </c>
      <c r="W43" s="115">
        <v>3</v>
      </c>
      <c r="X43" s="115">
        <v>1</v>
      </c>
      <c r="Y43" s="115">
        <v>4</v>
      </c>
      <c r="Z43" s="115">
        <v>5</v>
      </c>
      <c r="AA43" s="115">
        <v>3</v>
      </c>
      <c r="AB43" s="115">
        <v>2</v>
      </c>
      <c r="AC43" s="115">
        <v>1</v>
      </c>
      <c r="AD43" s="115">
        <v>4</v>
      </c>
      <c r="AE43" s="115">
        <v>2</v>
      </c>
      <c r="AF43" s="115">
        <v>2</v>
      </c>
      <c r="AG43" s="115">
        <v>3</v>
      </c>
      <c r="AH43" s="115">
        <v>1</v>
      </c>
      <c r="AI43" s="115">
        <v>3</v>
      </c>
      <c r="AJ43" s="115">
        <v>4</v>
      </c>
      <c r="AK43" s="115">
        <v>5</v>
      </c>
      <c r="AL43" s="115">
        <v>2</v>
      </c>
      <c r="AM43" s="115">
        <v>4</v>
      </c>
      <c r="AN43" s="115">
        <v>5</v>
      </c>
      <c r="AO43" s="115">
        <v>5</v>
      </c>
      <c r="AP43" s="115">
        <v>4</v>
      </c>
      <c r="AQ43" s="115">
        <v>1</v>
      </c>
      <c r="AR43" s="115">
        <v>5</v>
      </c>
      <c r="AS43" s="115"/>
    </row>
    <row r="44" spans="1:45" ht="13" thickBot="1" x14ac:dyDescent="0.3">
      <c r="A44" s="121">
        <v>45327.133610023149</v>
      </c>
      <c r="B44" s="115" t="s">
        <v>159</v>
      </c>
      <c r="C44" s="117" t="s">
        <v>160</v>
      </c>
      <c r="D44" s="117">
        <v>2021</v>
      </c>
      <c r="E44" s="115" t="s">
        <v>44</v>
      </c>
      <c r="F44" s="117" t="s">
        <v>55</v>
      </c>
      <c r="G44" s="117">
        <v>19</v>
      </c>
      <c r="H44" s="116" t="s">
        <v>161</v>
      </c>
      <c r="I44" s="154" t="s">
        <v>609</v>
      </c>
      <c r="J44" s="115">
        <v>3</v>
      </c>
      <c r="K44" s="115">
        <v>2</v>
      </c>
      <c r="L44" s="115">
        <v>2</v>
      </c>
      <c r="M44" s="115">
        <v>2</v>
      </c>
      <c r="N44" s="115">
        <v>4</v>
      </c>
      <c r="O44" s="115">
        <v>2</v>
      </c>
      <c r="P44" s="115">
        <v>3</v>
      </c>
      <c r="Q44" s="115">
        <v>3</v>
      </c>
      <c r="R44" s="115">
        <v>2</v>
      </c>
      <c r="S44" s="115">
        <v>3</v>
      </c>
      <c r="T44" s="115">
        <v>3</v>
      </c>
      <c r="U44" s="115">
        <v>3</v>
      </c>
      <c r="V44" s="115">
        <v>1</v>
      </c>
      <c r="W44" s="115">
        <v>2</v>
      </c>
      <c r="X44" s="115">
        <v>3</v>
      </c>
      <c r="Y44" s="115">
        <v>4</v>
      </c>
      <c r="Z44" s="115">
        <v>4</v>
      </c>
      <c r="AA44" s="115">
        <v>4</v>
      </c>
      <c r="AB44" s="115">
        <v>3</v>
      </c>
      <c r="AC44" s="115">
        <v>4</v>
      </c>
      <c r="AD44" s="115">
        <v>4</v>
      </c>
      <c r="AE44" s="115">
        <v>5</v>
      </c>
      <c r="AF44" s="115">
        <v>3</v>
      </c>
      <c r="AG44" s="115">
        <v>3</v>
      </c>
      <c r="AH44" s="115">
        <v>4</v>
      </c>
      <c r="AI44" s="115">
        <v>3</v>
      </c>
      <c r="AJ44" s="115">
        <v>4</v>
      </c>
      <c r="AK44" s="115">
        <v>4</v>
      </c>
      <c r="AL44" s="115">
        <v>3</v>
      </c>
      <c r="AM44" s="115">
        <v>4</v>
      </c>
      <c r="AN44" s="115">
        <v>3</v>
      </c>
      <c r="AO44" s="115">
        <v>3</v>
      </c>
      <c r="AP44" s="115">
        <v>4</v>
      </c>
      <c r="AQ44" s="115">
        <v>4</v>
      </c>
      <c r="AR44" s="115">
        <v>4</v>
      </c>
      <c r="AS44" s="115"/>
    </row>
    <row r="45" spans="1:45" ht="13" thickBot="1" x14ac:dyDescent="0.3">
      <c r="A45" s="121">
        <v>45327.338733854165</v>
      </c>
      <c r="B45" s="115" t="s">
        <v>162</v>
      </c>
      <c r="C45" s="117" t="s">
        <v>163</v>
      </c>
      <c r="D45" s="117">
        <v>2021</v>
      </c>
      <c r="E45" s="115" t="s">
        <v>44</v>
      </c>
      <c r="F45" s="117" t="s">
        <v>45</v>
      </c>
      <c r="G45" s="117">
        <v>19</v>
      </c>
      <c r="H45" s="115" t="s">
        <v>164</v>
      </c>
      <c r="I45" s="154" t="s">
        <v>609</v>
      </c>
      <c r="J45" s="115">
        <v>1</v>
      </c>
      <c r="K45" s="115">
        <v>1</v>
      </c>
      <c r="L45" s="115">
        <v>2</v>
      </c>
      <c r="M45" s="115">
        <v>2</v>
      </c>
      <c r="N45" s="115">
        <v>4</v>
      </c>
      <c r="O45" s="115">
        <v>2</v>
      </c>
      <c r="P45" s="115">
        <v>2</v>
      </c>
      <c r="Q45" s="115">
        <v>3</v>
      </c>
      <c r="R45" s="115">
        <v>3</v>
      </c>
      <c r="S45" s="115">
        <v>1</v>
      </c>
      <c r="T45" s="115">
        <v>2</v>
      </c>
      <c r="U45" s="115">
        <v>3</v>
      </c>
      <c r="V45" s="115">
        <v>2</v>
      </c>
      <c r="W45" s="115">
        <v>3</v>
      </c>
      <c r="X45" s="115">
        <v>2</v>
      </c>
      <c r="Y45" s="115">
        <v>3</v>
      </c>
      <c r="Z45" s="115">
        <v>3</v>
      </c>
      <c r="AA45" s="115">
        <v>2</v>
      </c>
      <c r="AB45" s="115">
        <v>4</v>
      </c>
      <c r="AC45" s="115">
        <v>4</v>
      </c>
      <c r="AD45" s="115">
        <v>3</v>
      </c>
      <c r="AE45" s="115">
        <v>2</v>
      </c>
      <c r="AF45" s="115">
        <v>2</v>
      </c>
      <c r="AG45" s="115">
        <v>2</v>
      </c>
      <c r="AH45" s="115">
        <v>5</v>
      </c>
      <c r="AI45" s="115">
        <v>3</v>
      </c>
      <c r="AJ45" s="115">
        <v>3</v>
      </c>
      <c r="AK45" s="115">
        <v>2</v>
      </c>
      <c r="AL45" s="115">
        <v>2</v>
      </c>
      <c r="AM45" s="115">
        <v>3</v>
      </c>
      <c r="AN45" s="115">
        <v>3</v>
      </c>
      <c r="AO45" s="115">
        <v>4</v>
      </c>
      <c r="AP45" s="115">
        <v>4</v>
      </c>
      <c r="AQ45" s="115">
        <v>4</v>
      </c>
      <c r="AR45" s="115">
        <v>4</v>
      </c>
      <c r="AS45" s="115"/>
    </row>
    <row r="46" spans="1:45" ht="13" thickBot="1" x14ac:dyDescent="0.3">
      <c r="A46" s="121">
        <v>45327.456447951394</v>
      </c>
      <c r="B46" s="115" t="s">
        <v>165</v>
      </c>
      <c r="C46" s="117" t="s">
        <v>166</v>
      </c>
      <c r="D46" s="117">
        <v>2020</v>
      </c>
      <c r="E46" s="115" t="s">
        <v>44</v>
      </c>
      <c r="F46" s="117" t="s">
        <v>45</v>
      </c>
      <c r="G46" s="117">
        <v>22</v>
      </c>
      <c r="H46" s="115" t="s">
        <v>165</v>
      </c>
      <c r="I46" s="154" t="s">
        <v>609</v>
      </c>
      <c r="J46" s="115">
        <v>4</v>
      </c>
      <c r="K46" s="115">
        <v>4</v>
      </c>
      <c r="L46" s="115">
        <v>3</v>
      </c>
      <c r="M46" s="115">
        <v>1</v>
      </c>
      <c r="N46" s="115">
        <v>3</v>
      </c>
      <c r="O46" s="115">
        <v>2</v>
      </c>
      <c r="P46" s="115">
        <v>1</v>
      </c>
      <c r="Q46" s="115">
        <v>2</v>
      </c>
      <c r="R46" s="115">
        <v>3</v>
      </c>
      <c r="S46" s="115">
        <v>3</v>
      </c>
      <c r="T46" s="115">
        <v>2</v>
      </c>
      <c r="U46" s="115">
        <v>2</v>
      </c>
      <c r="V46" s="115">
        <v>1</v>
      </c>
      <c r="W46" s="115">
        <v>2</v>
      </c>
      <c r="X46" s="115">
        <v>3</v>
      </c>
      <c r="Y46" s="115">
        <v>1</v>
      </c>
      <c r="Z46" s="115">
        <v>1</v>
      </c>
      <c r="AA46" s="115">
        <v>1</v>
      </c>
      <c r="AB46" s="115">
        <v>1</v>
      </c>
      <c r="AC46" s="115">
        <v>4</v>
      </c>
      <c r="AD46" s="115">
        <v>1</v>
      </c>
      <c r="AE46" s="115">
        <v>1</v>
      </c>
      <c r="AF46" s="115">
        <v>1</v>
      </c>
      <c r="AG46" s="115">
        <v>1</v>
      </c>
      <c r="AH46" s="115">
        <v>1</v>
      </c>
      <c r="AI46" s="115">
        <v>1</v>
      </c>
      <c r="AJ46" s="115">
        <v>4</v>
      </c>
      <c r="AK46" s="115">
        <v>1</v>
      </c>
      <c r="AL46" s="115">
        <v>1</v>
      </c>
      <c r="AM46" s="115">
        <v>2</v>
      </c>
      <c r="AN46" s="115">
        <v>3</v>
      </c>
      <c r="AO46" s="115">
        <v>3</v>
      </c>
      <c r="AP46" s="115">
        <v>2</v>
      </c>
      <c r="AQ46" s="115">
        <v>1</v>
      </c>
      <c r="AR46" s="115">
        <v>4</v>
      </c>
      <c r="AS46" s="115"/>
    </row>
    <row r="47" spans="1:45" ht="13" thickBot="1" x14ac:dyDescent="0.3">
      <c r="A47" s="121">
        <v>45327.527091215277</v>
      </c>
      <c r="B47" s="115" t="s">
        <v>167</v>
      </c>
      <c r="C47" s="117" t="s">
        <v>168</v>
      </c>
      <c r="D47" s="117">
        <v>2021</v>
      </c>
      <c r="E47" s="115" t="s">
        <v>44</v>
      </c>
      <c r="F47" s="117" t="s">
        <v>45</v>
      </c>
      <c r="G47" s="117">
        <v>19</v>
      </c>
      <c r="H47" s="116" t="s">
        <v>169</v>
      </c>
      <c r="I47" s="154" t="s">
        <v>609</v>
      </c>
      <c r="J47" s="115">
        <v>4</v>
      </c>
      <c r="K47" s="115">
        <v>2</v>
      </c>
      <c r="L47" s="115">
        <v>3</v>
      </c>
      <c r="M47" s="115">
        <v>2</v>
      </c>
      <c r="N47" s="115">
        <v>3</v>
      </c>
      <c r="O47" s="115">
        <v>3</v>
      </c>
      <c r="P47" s="115">
        <v>2</v>
      </c>
      <c r="Q47" s="115">
        <v>2</v>
      </c>
      <c r="R47" s="115">
        <v>4</v>
      </c>
      <c r="S47" s="115">
        <v>2</v>
      </c>
      <c r="T47" s="115">
        <v>3</v>
      </c>
      <c r="U47" s="115">
        <v>2</v>
      </c>
      <c r="V47" s="115">
        <v>2</v>
      </c>
      <c r="W47" s="115">
        <v>3</v>
      </c>
      <c r="X47" s="115">
        <v>4</v>
      </c>
      <c r="Y47" s="115">
        <v>1</v>
      </c>
      <c r="Z47" s="115">
        <v>1</v>
      </c>
      <c r="AA47" s="115">
        <v>3</v>
      </c>
      <c r="AB47" s="115">
        <v>2</v>
      </c>
      <c r="AC47" s="115">
        <v>2</v>
      </c>
      <c r="AD47" s="115">
        <v>3</v>
      </c>
      <c r="AE47" s="115">
        <v>2</v>
      </c>
      <c r="AF47" s="115">
        <v>2</v>
      </c>
      <c r="AG47" s="115">
        <v>3</v>
      </c>
      <c r="AH47" s="115">
        <v>2</v>
      </c>
      <c r="AI47" s="115">
        <v>2</v>
      </c>
      <c r="AJ47" s="115">
        <v>4</v>
      </c>
      <c r="AK47" s="115">
        <v>2</v>
      </c>
      <c r="AL47" s="115">
        <v>2</v>
      </c>
      <c r="AM47" s="115">
        <v>3</v>
      </c>
      <c r="AN47" s="115">
        <v>2</v>
      </c>
      <c r="AO47" s="115">
        <v>2</v>
      </c>
      <c r="AP47" s="115">
        <v>2</v>
      </c>
      <c r="AQ47" s="115">
        <v>2</v>
      </c>
      <c r="AR47" s="115">
        <v>3</v>
      </c>
      <c r="AS47" s="115"/>
    </row>
    <row r="48" spans="1:45" ht="13" thickBot="1" x14ac:dyDescent="0.3">
      <c r="A48" s="121">
        <v>45327.599828888888</v>
      </c>
      <c r="B48" s="115" t="s">
        <v>170</v>
      </c>
      <c r="C48" s="117" t="s">
        <v>171</v>
      </c>
      <c r="D48" s="117">
        <v>2020</v>
      </c>
      <c r="E48" s="115" t="s">
        <v>44</v>
      </c>
      <c r="F48" s="117" t="s">
        <v>45</v>
      </c>
      <c r="G48" s="117">
        <v>21</v>
      </c>
      <c r="H48" s="116" t="s">
        <v>172</v>
      </c>
      <c r="I48" s="154" t="s">
        <v>609</v>
      </c>
      <c r="J48" s="115">
        <v>3</v>
      </c>
      <c r="K48" s="115">
        <v>2</v>
      </c>
      <c r="L48" s="115">
        <v>2</v>
      </c>
      <c r="M48" s="115">
        <v>2</v>
      </c>
      <c r="N48" s="115">
        <v>4</v>
      </c>
      <c r="O48" s="115">
        <v>3</v>
      </c>
      <c r="P48" s="115">
        <v>2</v>
      </c>
      <c r="Q48" s="115">
        <v>3</v>
      </c>
      <c r="R48" s="115">
        <v>3</v>
      </c>
      <c r="S48" s="115">
        <v>3</v>
      </c>
      <c r="T48" s="115">
        <v>2</v>
      </c>
      <c r="U48" s="115">
        <v>2</v>
      </c>
      <c r="V48" s="115">
        <v>2</v>
      </c>
      <c r="W48" s="115">
        <v>3</v>
      </c>
      <c r="X48" s="115">
        <v>2</v>
      </c>
      <c r="Y48" s="115">
        <v>4</v>
      </c>
      <c r="Z48" s="115">
        <v>4</v>
      </c>
      <c r="AA48" s="115">
        <v>3</v>
      </c>
      <c r="AB48" s="115">
        <v>2</v>
      </c>
      <c r="AC48" s="115">
        <v>3</v>
      </c>
      <c r="AD48" s="115">
        <v>3</v>
      </c>
      <c r="AE48" s="115">
        <v>3</v>
      </c>
      <c r="AF48" s="115">
        <v>2</v>
      </c>
      <c r="AG48" s="115">
        <v>3</v>
      </c>
      <c r="AH48" s="115">
        <v>4</v>
      </c>
      <c r="AI48" s="115">
        <v>3</v>
      </c>
      <c r="AJ48" s="115">
        <v>3</v>
      </c>
      <c r="AK48" s="115">
        <v>3</v>
      </c>
      <c r="AL48" s="115">
        <v>3</v>
      </c>
      <c r="AM48" s="115">
        <v>2</v>
      </c>
      <c r="AN48" s="115">
        <v>3</v>
      </c>
      <c r="AO48" s="115">
        <v>5</v>
      </c>
      <c r="AP48" s="115">
        <v>3</v>
      </c>
      <c r="AQ48" s="115">
        <v>3</v>
      </c>
      <c r="AR48" s="115">
        <v>3</v>
      </c>
      <c r="AS48" s="115"/>
    </row>
    <row r="49" spans="1:45" ht="13" thickBot="1" x14ac:dyDescent="0.3">
      <c r="A49" s="121">
        <v>45327.643213263887</v>
      </c>
      <c r="B49" s="115" t="s">
        <v>173</v>
      </c>
      <c r="C49" s="117" t="s">
        <v>174</v>
      </c>
      <c r="D49" s="117">
        <v>2020</v>
      </c>
      <c r="E49" s="115" t="s">
        <v>44</v>
      </c>
      <c r="F49" s="117" t="s">
        <v>45</v>
      </c>
      <c r="G49" s="117">
        <v>22</v>
      </c>
      <c r="H49" s="116" t="s">
        <v>175</v>
      </c>
      <c r="I49" s="154" t="s">
        <v>609</v>
      </c>
      <c r="J49" s="115">
        <v>2</v>
      </c>
      <c r="K49" s="115">
        <v>1</v>
      </c>
      <c r="L49" s="115">
        <v>3</v>
      </c>
      <c r="M49" s="115">
        <v>1</v>
      </c>
      <c r="N49" s="115">
        <v>3</v>
      </c>
      <c r="O49" s="115">
        <v>2</v>
      </c>
      <c r="P49" s="115">
        <v>1</v>
      </c>
      <c r="Q49" s="115">
        <v>4</v>
      </c>
      <c r="R49" s="115">
        <v>3</v>
      </c>
      <c r="S49" s="115">
        <v>2</v>
      </c>
      <c r="T49" s="115">
        <v>2</v>
      </c>
      <c r="U49" s="115">
        <v>3</v>
      </c>
      <c r="V49" s="115">
        <v>3</v>
      </c>
      <c r="W49" s="115">
        <v>2</v>
      </c>
      <c r="X49" s="115">
        <v>3</v>
      </c>
      <c r="Y49" s="115">
        <v>5</v>
      </c>
      <c r="Z49" s="115">
        <v>5</v>
      </c>
      <c r="AA49" s="115">
        <v>4</v>
      </c>
      <c r="AB49" s="115">
        <v>4</v>
      </c>
      <c r="AC49" s="115">
        <v>4</v>
      </c>
      <c r="AD49" s="115">
        <v>5</v>
      </c>
      <c r="AE49" s="115">
        <v>4</v>
      </c>
      <c r="AF49" s="115">
        <v>4</v>
      </c>
      <c r="AG49" s="115">
        <v>5</v>
      </c>
      <c r="AH49" s="115">
        <v>2</v>
      </c>
      <c r="AI49" s="115">
        <v>2</v>
      </c>
      <c r="AJ49" s="115">
        <v>3</v>
      </c>
      <c r="AK49" s="115">
        <v>4</v>
      </c>
      <c r="AL49" s="115">
        <v>5</v>
      </c>
      <c r="AM49" s="115">
        <v>3</v>
      </c>
      <c r="AN49" s="115">
        <v>1</v>
      </c>
      <c r="AO49" s="115">
        <v>5</v>
      </c>
      <c r="AP49" s="115">
        <v>1</v>
      </c>
      <c r="AQ49" s="115">
        <v>2</v>
      </c>
      <c r="AR49" s="115">
        <v>2</v>
      </c>
      <c r="AS49" s="115"/>
    </row>
    <row r="50" spans="1:45" ht="13" thickBot="1" x14ac:dyDescent="0.3">
      <c r="A50" s="121">
        <v>45327.782683773148</v>
      </c>
      <c r="B50" s="115" t="s">
        <v>176</v>
      </c>
      <c r="C50" s="117" t="s">
        <v>177</v>
      </c>
      <c r="D50" s="117">
        <v>2021</v>
      </c>
      <c r="E50" s="115" t="s">
        <v>44</v>
      </c>
      <c r="F50" s="117" t="s">
        <v>55</v>
      </c>
      <c r="G50" s="117">
        <v>20</v>
      </c>
      <c r="H50" s="116" t="s">
        <v>178</v>
      </c>
      <c r="I50" s="154" t="s">
        <v>614</v>
      </c>
      <c r="J50" s="115">
        <v>3</v>
      </c>
      <c r="K50" s="115">
        <v>4</v>
      </c>
      <c r="L50" s="115">
        <v>4</v>
      </c>
      <c r="M50" s="115">
        <v>2</v>
      </c>
      <c r="N50" s="115">
        <v>4</v>
      </c>
      <c r="O50" s="115">
        <v>3</v>
      </c>
      <c r="P50" s="115">
        <v>3</v>
      </c>
      <c r="Q50" s="115">
        <v>4</v>
      </c>
      <c r="R50" s="115">
        <v>2</v>
      </c>
      <c r="S50" s="115">
        <v>2</v>
      </c>
      <c r="T50" s="115">
        <v>2</v>
      </c>
      <c r="U50" s="115">
        <v>4</v>
      </c>
      <c r="V50" s="115">
        <v>1</v>
      </c>
      <c r="W50" s="115">
        <v>1</v>
      </c>
      <c r="X50" s="115">
        <v>1</v>
      </c>
      <c r="Y50" s="115">
        <v>5</v>
      </c>
      <c r="Z50" s="115">
        <v>4</v>
      </c>
      <c r="AA50" s="115">
        <v>2</v>
      </c>
      <c r="AB50" s="115">
        <v>4</v>
      </c>
      <c r="AC50" s="115">
        <v>1</v>
      </c>
      <c r="AD50" s="115">
        <v>3</v>
      </c>
      <c r="AE50" s="115">
        <v>3</v>
      </c>
      <c r="AF50" s="115">
        <v>2</v>
      </c>
      <c r="AG50" s="115">
        <v>4</v>
      </c>
      <c r="AH50" s="115">
        <v>3</v>
      </c>
      <c r="AI50" s="115">
        <v>2</v>
      </c>
      <c r="AJ50" s="115">
        <v>2</v>
      </c>
      <c r="AK50" s="115">
        <v>4</v>
      </c>
      <c r="AL50" s="115">
        <v>2</v>
      </c>
      <c r="AM50" s="115">
        <v>5</v>
      </c>
      <c r="AN50" s="115">
        <v>5</v>
      </c>
      <c r="AO50" s="115">
        <v>5</v>
      </c>
      <c r="AP50" s="115">
        <v>1</v>
      </c>
      <c r="AQ50" s="115">
        <v>3</v>
      </c>
      <c r="AR50" s="115">
        <v>5</v>
      </c>
      <c r="AS50" s="115"/>
    </row>
    <row r="51" spans="1:45" ht="13" thickBot="1" x14ac:dyDescent="0.3">
      <c r="A51" s="121">
        <v>45327.792530624996</v>
      </c>
      <c r="B51" s="115" t="s">
        <v>179</v>
      </c>
      <c r="C51" s="117" t="s">
        <v>180</v>
      </c>
      <c r="D51" s="117">
        <v>2021</v>
      </c>
      <c r="E51" s="115" t="s">
        <v>44</v>
      </c>
      <c r="F51" s="117" t="s">
        <v>45</v>
      </c>
      <c r="G51" s="117">
        <v>20</v>
      </c>
      <c r="H51" s="116" t="s">
        <v>181</v>
      </c>
      <c r="I51" s="154" t="s">
        <v>611</v>
      </c>
      <c r="J51" s="115">
        <v>3</v>
      </c>
      <c r="K51" s="115">
        <v>2</v>
      </c>
      <c r="L51" s="115">
        <v>1</v>
      </c>
      <c r="M51" s="115">
        <v>1</v>
      </c>
      <c r="N51" s="115">
        <v>3</v>
      </c>
      <c r="O51" s="115">
        <v>2</v>
      </c>
      <c r="P51" s="115">
        <v>1</v>
      </c>
      <c r="Q51" s="115">
        <v>3</v>
      </c>
      <c r="R51" s="115">
        <v>2</v>
      </c>
      <c r="S51" s="115">
        <v>2</v>
      </c>
      <c r="T51" s="115">
        <v>1</v>
      </c>
      <c r="U51" s="115">
        <v>3</v>
      </c>
      <c r="V51" s="115">
        <v>1</v>
      </c>
      <c r="W51" s="115">
        <v>1</v>
      </c>
      <c r="X51" s="115">
        <v>2</v>
      </c>
      <c r="Y51" s="115">
        <v>4</v>
      </c>
      <c r="Z51" s="115">
        <v>4</v>
      </c>
      <c r="AA51" s="115">
        <v>3</v>
      </c>
      <c r="AB51" s="115">
        <v>4</v>
      </c>
      <c r="AC51" s="115">
        <v>1</v>
      </c>
      <c r="AD51" s="115">
        <v>5</v>
      </c>
      <c r="AE51" s="115">
        <v>4</v>
      </c>
      <c r="AF51" s="115">
        <v>2</v>
      </c>
      <c r="AG51" s="115">
        <v>4</v>
      </c>
      <c r="AH51" s="115">
        <v>2</v>
      </c>
      <c r="AI51" s="115">
        <v>4</v>
      </c>
      <c r="AJ51" s="115">
        <v>2</v>
      </c>
      <c r="AK51" s="115">
        <v>4</v>
      </c>
      <c r="AL51" s="115">
        <v>2</v>
      </c>
      <c r="AM51" s="115">
        <v>4</v>
      </c>
      <c r="AN51" s="115">
        <v>5</v>
      </c>
      <c r="AO51" s="115">
        <v>4</v>
      </c>
      <c r="AP51" s="115">
        <v>4</v>
      </c>
      <c r="AQ51" s="115">
        <v>1</v>
      </c>
      <c r="AR51" s="115">
        <v>5</v>
      </c>
      <c r="AS51" s="115"/>
    </row>
    <row r="52" spans="1:45" ht="13" thickBot="1" x14ac:dyDescent="0.3">
      <c r="A52" s="121">
        <v>45327.794265729171</v>
      </c>
      <c r="B52" s="115" t="s">
        <v>182</v>
      </c>
      <c r="C52" s="117" t="s">
        <v>183</v>
      </c>
      <c r="D52" s="117">
        <v>2021</v>
      </c>
      <c r="E52" s="115" t="s">
        <v>44</v>
      </c>
      <c r="F52" s="117" t="s">
        <v>45</v>
      </c>
      <c r="G52" s="117">
        <v>19</v>
      </c>
      <c r="H52" s="115" t="s">
        <v>182</v>
      </c>
      <c r="I52" s="154" t="s">
        <v>611</v>
      </c>
      <c r="J52" s="115">
        <v>2</v>
      </c>
      <c r="K52" s="115">
        <v>2</v>
      </c>
      <c r="L52" s="115">
        <v>3</v>
      </c>
      <c r="M52" s="115">
        <v>1</v>
      </c>
      <c r="N52" s="115">
        <v>3</v>
      </c>
      <c r="O52" s="115">
        <v>3</v>
      </c>
      <c r="P52" s="115">
        <v>3</v>
      </c>
      <c r="Q52" s="115">
        <v>4</v>
      </c>
      <c r="R52" s="115">
        <v>4</v>
      </c>
      <c r="S52" s="115">
        <v>3</v>
      </c>
      <c r="T52" s="115">
        <v>2</v>
      </c>
      <c r="U52" s="115">
        <v>4</v>
      </c>
      <c r="V52" s="115">
        <v>3</v>
      </c>
      <c r="W52" s="115">
        <v>4</v>
      </c>
      <c r="X52" s="115">
        <v>4</v>
      </c>
      <c r="Y52" s="115">
        <v>5</v>
      </c>
      <c r="Z52" s="115">
        <v>5</v>
      </c>
      <c r="AA52" s="115">
        <v>4</v>
      </c>
      <c r="AB52" s="115">
        <v>4</v>
      </c>
      <c r="AC52" s="115">
        <v>2</v>
      </c>
      <c r="AD52" s="115">
        <v>5</v>
      </c>
      <c r="AE52" s="115">
        <v>4</v>
      </c>
      <c r="AF52" s="115">
        <v>4</v>
      </c>
      <c r="AG52" s="115">
        <v>5</v>
      </c>
      <c r="AH52" s="115">
        <v>2</v>
      </c>
      <c r="AI52" s="115">
        <v>3</v>
      </c>
      <c r="AJ52" s="115">
        <v>3</v>
      </c>
      <c r="AK52" s="115">
        <v>5</v>
      </c>
      <c r="AL52" s="115">
        <v>4</v>
      </c>
      <c r="AM52" s="115">
        <v>3</v>
      </c>
      <c r="AN52" s="115">
        <v>3</v>
      </c>
      <c r="AO52" s="115">
        <v>5</v>
      </c>
      <c r="AP52" s="115">
        <v>4</v>
      </c>
      <c r="AQ52" s="115">
        <v>2</v>
      </c>
      <c r="AR52" s="115">
        <v>5</v>
      </c>
      <c r="AS52" s="115"/>
    </row>
    <row r="53" spans="1:45" ht="13" thickBot="1" x14ac:dyDescent="0.3">
      <c r="A53" s="121">
        <v>45327.816463506941</v>
      </c>
      <c r="B53" s="115" t="s">
        <v>184</v>
      </c>
      <c r="C53" s="117" t="s">
        <v>185</v>
      </c>
      <c r="D53" s="117">
        <v>2021</v>
      </c>
      <c r="E53" s="115" t="s">
        <v>44</v>
      </c>
      <c r="F53" s="117" t="s">
        <v>45</v>
      </c>
      <c r="G53" s="117">
        <v>20</v>
      </c>
      <c r="H53" s="116" t="s">
        <v>186</v>
      </c>
      <c r="I53" s="154" t="s">
        <v>610</v>
      </c>
      <c r="J53" s="115">
        <v>3</v>
      </c>
      <c r="K53" s="115">
        <v>2</v>
      </c>
      <c r="L53" s="115">
        <v>2</v>
      </c>
      <c r="M53" s="115">
        <v>2</v>
      </c>
      <c r="N53" s="115">
        <v>3</v>
      </c>
      <c r="O53" s="115">
        <v>1</v>
      </c>
      <c r="P53" s="115">
        <v>1</v>
      </c>
      <c r="Q53" s="115">
        <v>2</v>
      </c>
      <c r="R53" s="115">
        <v>3</v>
      </c>
      <c r="S53" s="115">
        <v>3</v>
      </c>
      <c r="T53" s="115">
        <v>1</v>
      </c>
      <c r="U53" s="115">
        <v>3</v>
      </c>
      <c r="V53" s="115">
        <v>1</v>
      </c>
      <c r="W53" s="115">
        <v>2</v>
      </c>
      <c r="X53" s="115">
        <v>3</v>
      </c>
      <c r="Y53" s="115">
        <v>5</v>
      </c>
      <c r="Z53" s="115">
        <v>5</v>
      </c>
      <c r="AA53" s="115">
        <v>4</v>
      </c>
      <c r="AB53" s="115">
        <v>2</v>
      </c>
      <c r="AC53" s="115">
        <v>2</v>
      </c>
      <c r="AD53" s="115">
        <v>5</v>
      </c>
      <c r="AE53" s="115">
        <v>5</v>
      </c>
      <c r="AF53" s="115">
        <v>5</v>
      </c>
      <c r="AG53" s="115">
        <v>4</v>
      </c>
      <c r="AH53" s="115">
        <v>2</v>
      </c>
      <c r="AI53" s="115">
        <v>2</v>
      </c>
      <c r="AJ53" s="115">
        <v>2</v>
      </c>
      <c r="AK53" s="115">
        <v>3</v>
      </c>
      <c r="AL53" s="115">
        <v>4</v>
      </c>
      <c r="AM53" s="115">
        <v>2</v>
      </c>
      <c r="AN53" s="115">
        <v>4</v>
      </c>
      <c r="AO53" s="115">
        <v>4</v>
      </c>
      <c r="AP53" s="115">
        <v>1</v>
      </c>
      <c r="AQ53" s="115">
        <v>1</v>
      </c>
      <c r="AR53" s="115">
        <v>4</v>
      </c>
      <c r="AS53" s="115"/>
    </row>
    <row r="54" spans="1:45" ht="13" thickBot="1" x14ac:dyDescent="0.3">
      <c r="A54" s="121">
        <v>45327.865573692128</v>
      </c>
      <c r="B54" s="115" t="s">
        <v>187</v>
      </c>
      <c r="C54" s="117" t="s">
        <v>188</v>
      </c>
      <c r="D54" s="117">
        <v>2020</v>
      </c>
      <c r="E54" s="115" t="s">
        <v>44</v>
      </c>
      <c r="F54" s="117" t="s">
        <v>45</v>
      </c>
      <c r="G54" s="117">
        <v>22</v>
      </c>
      <c r="H54" s="116" t="s">
        <v>189</v>
      </c>
      <c r="I54" s="154" t="s">
        <v>609</v>
      </c>
      <c r="J54" s="115">
        <v>2</v>
      </c>
      <c r="K54" s="115">
        <v>1</v>
      </c>
      <c r="L54" s="115">
        <v>1</v>
      </c>
      <c r="M54" s="115">
        <v>1</v>
      </c>
      <c r="N54" s="115">
        <v>3</v>
      </c>
      <c r="O54" s="115">
        <v>1</v>
      </c>
      <c r="P54" s="115">
        <v>1</v>
      </c>
      <c r="Q54" s="115">
        <v>3</v>
      </c>
      <c r="R54" s="115">
        <v>3</v>
      </c>
      <c r="S54" s="115">
        <v>2</v>
      </c>
      <c r="T54" s="115">
        <v>1</v>
      </c>
      <c r="U54" s="115">
        <v>3</v>
      </c>
      <c r="V54" s="115">
        <v>1</v>
      </c>
      <c r="W54" s="115">
        <v>1</v>
      </c>
      <c r="X54" s="115">
        <v>2</v>
      </c>
      <c r="Y54" s="115">
        <v>3</v>
      </c>
      <c r="Z54" s="115">
        <v>3</v>
      </c>
      <c r="AA54" s="115">
        <v>1</v>
      </c>
      <c r="AB54" s="115">
        <v>3</v>
      </c>
      <c r="AC54" s="115">
        <v>3</v>
      </c>
      <c r="AD54" s="115">
        <v>2</v>
      </c>
      <c r="AE54" s="115">
        <v>1</v>
      </c>
      <c r="AF54" s="115">
        <v>1</v>
      </c>
      <c r="AG54" s="115">
        <v>1</v>
      </c>
      <c r="AH54" s="115">
        <v>4</v>
      </c>
      <c r="AI54" s="115">
        <v>2</v>
      </c>
      <c r="AJ54" s="115">
        <v>4</v>
      </c>
      <c r="AK54" s="115">
        <v>3</v>
      </c>
      <c r="AL54" s="115">
        <v>2</v>
      </c>
      <c r="AM54" s="115">
        <v>1</v>
      </c>
      <c r="AN54" s="115">
        <v>1</v>
      </c>
      <c r="AO54" s="115">
        <v>5</v>
      </c>
      <c r="AP54" s="115">
        <v>3</v>
      </c>
      <c r="AQ54" s="115">
        <v>3</v>
      </c>
      <c r="AR54" s="115">
        <v>4</v>
      </c>
      <c r="AS54" s="115"/>
    </row>
    <row r="55" spans="1:45" ht="13" thickBot="1" x14ac:dyDescent="0.3">
      <c r="A55" s="121">
        <v>45327.968723576385</v>
      </c>
      <c r="B55" s="115" t="s">
        <v>190</v>
      </c>
      <c r="C55" s="117" t="s">
        <v>191</v>
      </c>
      <c r="D55" s="117">
        <v>2021</v>
      </c>
      <c r="E55" s="115" t="s">
        <v>44</v>
      </c>
      <c r="F55" s="117" t="s">
        <v>45</v>
      </c>
      <c r="G55" s="117">
        <v>19</v>
      </c>
      <c r="H55" s="115" t="s">
        <v>190</v>
      </c>
      <c r="I55" s="154" t="s">
        <v>610</v>
      </c>
      <c r="J55" s="115">
        <v>4</v>
      </c>
      <c r="K55" s="115">
        <v>1</v>
      </c>
      <c r="L55" s="115">
        <v>4</v>
      </c>
      <c r="M55" s="115">
        <v>1</v>
      </c>
      <c r="N55" s="115">
        <v>3</v>
      </c>
      <c r="O55" s="115">
        <v>1</v>
      </c>
      <c r="P55" s="115">
        <v>2</v>
      </c>
      <c r="Q55" s="115">
        <v>1</v>
      </c>
      <c r="R55" s="115">
        <v>4</v>
      </c>
      <c r="S55" s="115">
        <v>4</v>
      </c>
      <c r="T55" s="115">
        <v>2</v>
      </c>
      <c r="U55" s="115">
        <v>4</v>
      </c>
      <c r="V55" s="115">
        <v>1</v>
      </c>
      <c r="W55" s="115">
        <v>3</v>
      </c>
      <c r="X55" s="115">
        <v>3</v>
      </c>
      <c r="Y55" s="115">
        <v>4</v>
      </c>
      <c r="Z55" s="115">
        <v>1</v>
      </c>
      <c r="AA55" s="115">
        <v>1</v>
      </c>
      <c r="AB55" s="115">
        <v>5</v>
      </c>
      <c r="AC55" s="115">
        <v>4</v>
      </c>
      <c r="AD55" s="115">
        <v>1</v>
      </c>
      <c r="AE55" s="115">
        <v>2</v>
      </c>
      <c r="AF55" s="115">
        <v>1</v>
      </c>
      <c r="AG55" s="115">
        <v>4</v>
      </c>
      <c r="AH55" s="115">
        <v>3</v>
      </c>
      <c r="AI55" s="115">
        <v>1</v>
      </c>
      <c r="AJ55" s="115">
        <v>1</v>
      </c>
      <c r="AK55" s="115">
        <v>1</v>
      </c>
      <c r="AL55" s="115">
        <v>2</v>
      </c>
      <c r="AM55" s="115">
        <v>1</v>
      </c>
      <c r="AN55" s="115">
        <v>5</v>
      </c>
      <c r="AO55" s="115">
        <v>2</v>
      </c>
      <c r="AP55" s="115">
        <v>5</v>
      </c>
      <c r="AQ55" s="115">
        <v>5</v>
      </c>
      <c r="AR55" s="115">
        <v>5</v>
      </c>
      <c r="AS55" s="115"/>
    </row>
    <row r="56" spans="1:45" ht="13" thickBot="1" x14ac:dyDescent="0.3">
      <c r="A56" s="121">
        <v>45327.972040636574</v>
      </c>
      <c r="B56" s="115" t="s">
        <v>192</v>
      </c>
      <c r="C56" s="117" t="s">
        <v>193</v>
      </c>
      <c r="D56" s="117">
        <v>2020</v>
      </c>
      <c r="E56" s="115" t="s">
        <v>44</v>
      </c>
      <c r="F56" s="117" t="s">
        <v>45</v>
      </c>
      <c r="G56" s="117">
        <v>21</v>
      </c>
      <c r="H56" s="116" t="s">
        <v>194</v>
      </c>
      <c r="I56" s="154" t="s">
        <v>609</v>
      </c>
      <c r="J56" s="115">
        <v>4</v>
      </c>
      <c r="K56" s="115">
        <v>2</v>
      </c>
      <c r="L56" s="115">
        <v>3</v>
      </c>
      <c r="M56" s="115">
        <v>3</v>
      </c>
      <c r="N56" s="115">
        <v>4</v>
      </c>
      <c r="O56" s="115">
        <v>4</v>
      </c>
      <c r="P56" s="115">
        <v>3</v>
      </c>
      <c r="Q56" s="115">
        <v>3</v>
      </c>
      <c r="R56" s="115">
        <v>3</v>
      </c>
      <c r="S56" s="115">
        <v>3</v>
      </c>
      <c r="T56" s="115">
        <v>3</v>
      </c>
      <c r="U56" s="115">
        <v>3</v>
      </c>
      <c r="V56" s="115">
        <v>1</v>
      </c>
      <c r="W56" s="115">
        <v>3</v>
      </c>
      <c r="X56" s="115">
        <v>2</v>
      </c>
      <c r="Y56" s="115">
        <v>3</v>
      </c>
      <c r="Z56" s="115">
        <v>4</v>
      </c>
      <c r="AA56" s="115">
        <v>3</v>
      </c>
      <c r="AB56" s="115">
        <v>2</v>
      </c>
      <c r="AC56" s="115">
        <v>4</v>
      </c>
      <c r="AD56" s="115">
        <v>4</v>
      </c>
      <c r="AE56" s="115">
        <v>4</v>
      </c>
      <c r="AF56" s="115">
        <v>4</v>
      </c>
      <c r="AG56" s="115">
        <v>4</v>
      </c>
      <c r="AH56" s="115">
        <v>4</v>
      </c>
      <c r="AI56" s="115">
        <v>3</v>
      </c>
      <c r="AJ56" s="115">
        <v>4</v>
      </c>
      <c r="AK56" s="115">
        <v>4</v>
      </c>
      <c r="AL56" s="115">
        <v>3</v>
      </c>
      <c r="AM56" s="115">
        <v>3</v>
      </c>
      <c r="AN56" s="115">
        <v>3</v>
      </c>
      <c r="AO56" s="115">
        <v>4</v>
      </c>
      <c r="AP56" s="115">
        <v>4</v>
      </c>
      <c r="AQ56" s="115">
        <v>4</v>
      </c>
      <c r="AR56" s="115">
        <v>4</v>
      </c>
      <c r="AS56" s="115"/>
    </row>
    <row r="57" spans="1:45" ht="13" thickBot="1" x14ac:dyDescent="0.3">
      <c r="A57" s="121">
        <v>45327.982593391207</v>
      </c>
      <c r="B57" s="115" t="s">
        <v>195</v>
      </c>
      <c r="C57" s="117" t="s">
        <v>196</v>
      </c>
      <c r="D57" s="117">
        <v>2021</v>
      </c>
      <c r="E57" s="115" t="s">
        <v>44</v>
      </c>
      <c r="F57" s="117" t="s">
        <v>45</v>
      </c>
      <c r="G57" s="117">
        <v>19</v>
      </c>
      <c r="H57" s="116" t="s">
        <v>197</v>
      </c>
      <c r="I57" s="154" t="s">
        <v>609</v>
      </c>
      <c r="J57" s="115">
        <v>3</v>
      </c>
      <c r="K57" s="115">
        <v>1</v>
      </c>
      <c r="L57" s="115">
        <v>3</v>
      </c>
      <c r="M57" s="115">
        <v>1</v>
      </c>
      <c r="N57" s="115">
        <v>3</v>
      </c>
      <c r="O57" s="115">
        <v>2</v>
      </c>
      <c r="P57" s="115">
        <v>3</v>
      </c>
      <c r="Q57" s="115">
        <v>3</v>
      </c>
      <c r="R57" s="115">
        <v>2</v>
      </c>
      <c r="S57" s="115">
        <v>2</v>
      </c>
      <c r="T57" s="115">
        <v>2</v>
      </c>
      <c r="U57" s="115">
        <v>3</v>
      </c>
      <c r="V57" s="115">
        <v>1</v>
      </c>
      <c r="W57" s="115">
        <v>3</v>
      </c>
      <c r="X57" s="115">
        <v>2</v>
      </c>
      <c r="Y57" s="115">
        <v>3</v>
      </c>
      <c r="Z57" s="115">
        <v>2</v>
      </c>
      <c r="AA57" s="115">
        <v>2</v>
      </c>
      <c r="AB57" s="115">
        <v>2</v>
      </c>
      <c r="AC57" s="115">
        <v>2</v>
      </c>
      <c r="AD57" s="115">
        <v>3</v>
      </c>
      <c r="AE57" s="115">
        <v>2</v>
      </c>
      <c r="AF57" s="115">
        <v>2</v>
      </c>
      <c r="AG57" s="115">
        <v>2</v>
      </c>
      <c r="AH57" s="115">
        <v>3</v>
      </c>
      <c r="AI57" s="115">
        <v>4</v>
      </c>
      <c r="AJ57" s="115">
        <v>3</v>
      </c>
      <c r="AK57" s="115">
        <v>2</v>
      </c>
      <c r="AL57" s="115">
        <v>2</v>
      </c>
      <c r="AM57" s="115">
        <v>2</v>
      </c>
      <c r="AN57" s="115">
        <v>2</v>
      </c>
      <c r="AO57" s="115">
        <v>3</v>
      </c>
      <c r="AP57" s="115">
        <v>3</v>
      </c>
      <c r="AQ57" s="115">
        <v>2</v>
      </c>
      <c r="AR57" s="115">
        <v>2</v>
      </c>
      <c r="AS57" s="115"/>
    </row>
    <row r="58" spans="1:45" ht="13" thickBot="1" x14ac:dyDescent="0.3">
      <c r="A58" s="121">
        <v>45328.060347071761</v>
      </c>
      <c r="B58" s="115" t="s">
        <v>198</v>
      </c>
      <c r="C58" s="117" t="s">
        <v>199</v>
      </c>
      <c r="D58" s="117">
        <v>2020</v>
      </c>
      <c r="E58" s="115" t="s">
        <v>44</v>
      </c>
      <c r="F58" s="117" t="s">
        <v>45</v>
      </c>
      <c r="G58" s="117">
        <v>22</v>
      </c>
      <c r="H58" s="116" t="s">
        <v>200</v>
      </c>
      <c r="I58" s="154" t="s">
        <v>609</v>
      </c>
      <c r="J58" s="115">
        <v>2</v>
      </c>
      <c r="K58" s="115">
        <v>1</v>
      </c>
      <c r="L58" s="115">
        <v>1</v>
      </c>
      <c r="M58" s="115">
        <v>2</v>
      </c>
      <c r="N58" s="115">
        <v>4</v>
      </c>
      <c r="O58" s="115">
        <v>2</v>
      </c>
      <c r="P58" s="115">
        <v>2</v>
      </c>
      <c r="Q58" s="115">
        <v>3</v>
      </c>
      <c r="R58" s="115">
        <v>2</v>
      </c>
      <c r="S58" s="115">
        <v>1</v>
      </c>
      <c r="T58" s="115">
        <v>1</v>
      </c>
      <c r="U58" s="115">
        <v>3</v>
      </c>
      <c r="V58" s="115">
        <v>1</v>
      </c>
      <c r="W58" s="115">
        <v>1</v>
      </c>
      <c r="X58" s="115">
        <v>4</v>
      </c>
      <c r="Y58" s="115">
        <v>3</v>
      </c>
      <c r="Z58" s="115">
        <v>3</v>
      </c>
      <c r="AA58" s="115">
        <v>3</v>
      </c>
      <c r="AB58" s="115">
        <v>3</v>
      </c>
      <c r="AC58" s="115">
        <v>1</v>
      </c>
      <c r="AD58" s="115">
        <v>3</v>
      </c>
      <c r="AE58" s="115">
        <v>3</v>
      </c>
      <c r="AF58" s="115">
        <v>3</v>
      </c>
      <c r="AG58" s="115">
        <v>3</v>
      </c>
      <c r="AH58" s="115">
        <v>3</v>
      </c>
      <c r="AI58" s="115">
        <v>4</v>
      </c>
      <c r="AJ58" s="115">
        <v>4</v>
      </c>
      <c r="AK58" s="115">
        <v>2</v>
      </c>
      <c r="AL58" s="115">
        <v>2</v>
      </c>
      <c r="AM58" s="115">
        <v>3</v>
      </c>
      <c r="AN58" s="115">
        <v>4</v>
      </c>
      <c r="AO58" s="115">
        <v>5</v>
      </c>
      <c r="AP58" s="115">
        <v>3</v>
      </c>
      <c r="AQ58" s="115">
        <v>2</v>
      </c>
      <c r="AR58" s="115">
        <v>3</v>
      </c>
      <c r="AS58" s="115"/>
    </row>
    <row r="59" spans="1:45" ht="13" thickBot="1" x14ac:dyDescent="0.3">
      <c r="A59" s="121">
        <v>45328.552452337964</v>
      </c>
      <c r="B59" s="115" t="s">
        <v>201</v>
      </c>
      <c r="C59" s="117" t="s">
        <v>202</v>
      </c>
      <c r="D59" s="117">
        <v>2020</v>
      </c>
      <c r="E59" s="115" t="s">
        <v>44</v>
      </c>
      <c r="F59" s="117" t="s">
        <v>45</v>
      </c>
      <c r="G59" s="117">
        <v>23</v>
      </c>
      <c r="H59" s="115" t="s">
        <v>201</v>
      </c>
      <c r="I59" s="154" t="s">
        <v>609</v>
      </c>
      <c r="J59" s="115">
        <v>2</v>
      </c>
      <c r="K59" s="115">
        <v>2</v>
      </c>
      <c r="L59" s="115">
        <v>1</v>
      </c>
      <c r="M59" s="115">
        <v>1</v>
      </c>
      <c r="N59" s="115">
        <v>3</v>
      </c>
      <c r="O59" s="115">
        <v>1</v>
      </c>
      <c r="P59" s="115">
        <v>2</v>
      </c>
      <c r="Q59" s="115">
        <v>1</v>
      </c>
      <c r="R59" s="115">
        <v>2</v>
      </c>
      <c r="S59" s="115">
        <v>2</v>
      </c>
      <c r="T59" s="115">
        <v>2</v>
      </c>
      <c r="U59" s="115">
        <v>1</v>
      </c>
      <c r="V59" s="115">
        <v>1</v>
      </c>
      <c r="W59" s="115">
        <v>1</v>
      </c>
      <c r="X59" s="115">
        <v>3</v>
      </c>
      <c r="Y59" s="115">
        <v>2</v>
      </c>
      <c r="Z59" s="115">
        <v>1</v>
      </c>
      <c r="AA59" s="115">
        <v>1</v>
      </c>
      <c r="AB59" s="115">
        <v>1</v>
      </c>
      <c r="AC59" s="115">
        <v>1</v>
      </c>
      <c r="AD59" s="115">
        <v>2</v>
      </c>
      <c r="AE59" s="115">
        <v>1</v>
      </c>
      <c r="AF59" s="115">
        <v>3</v>
      </c>
      <c r="AG59" s="115">
        <v>1</v>
      </c>
      <c r="AH59" s="115">
        <v>1</v>
      </c>
      <c r="AI59" s="115">
        <v>3</v>
      </c>
      <c r="AJ59" s="115">
        <v>3</v>
      </c>
      <c r="AK59" s="115">
        <v>1</v>
      </c>
      <c r="AL59" s="115">
        <v>1</v>
      </c>
      <c r="AM59" s="115">
        <v>2</v>
      </c>
      <c r="AN59" s="115">
        <v>3</v>
      </c>
      <c r="AO59" s="115">
        <v>1</v>
      </c>
      <c r="AP59" s="115">
        <v>3</v>
      </c>
      <c r="AQ59" s="115">
        <v>1</v>
      </c>
      <c r="AR59" s="115">
        <v>3</v>
      </c>
      <c r="AS59" s="115"/>
    </row>
    <row r="60" spans="1:45" ht="13" thickBot="1" x14ac:dyDescent="0.3">
      <c r="A60" s="121">
        <v>45329.362334594909</v>
      </c>
      <c r="B60" s="115" t="s">
        <v>203</v>
      </c>
      <c r="C60" s="117" t="s">
        <v>204</v>
      </c>
      <c r="D60" s="117">
        <v>2020</v>
      </c>
      <c r="E60" s="115" t="s">
        <v>44</v>
      </c>
      <c r="F60" s="117" t="s">
        <v>45</v>
      </c>
      <c r="G60" s="117">
        <v>23</v>
      </c>
      <c r="H60" s="116" t="s">
        <v>205</v>
      </c>
      <c r="I60" s="154" t="s">
        <v>609</v>
      </c>
      <c r="J60" s="115">
        <v>3</v>
      </c>
      <c r="K60" s="115">
        <v>2</v>
      </c>
      <c r="L60" s="115">
        <v>3</v>
      </c>
      <c r="M60" s="115">
        <v>2</v>
      </c>
      <c r="N60" s="115">
        <v>3</v>
      </c>
      <c r="O60" s="115">
        <v>2</v>
      </c>
      <c r="P60" s="115">
        <v>2</v>
      </c>
      <c r="Q60" s="115">
        <v>2</v>
      </c>
      <c r="R60" s="115">
        <v>3</v>
      </c>
      <c r="S60" s="115">
        <v>2</v>
      </c>
      <c r="T60" s="115">
        <v>2</v>
      </c>
      <c r="U60" s="115">
        <v>2</v>
      </c>
      <c r="V60" s="115">
        <v>2</v>
      </c>
      <c r="W60" s="115">
        <v>3</v>
      </c>
      <c r="X60" s="115">
        <v>2</v>
      </c>
      <c r="Y60" s="115">
        <v>4</v>
      </c>
      <c r="Z60" s="115">
        <v>3</v>
      </c>
      <c r="AA60" s="115">
        <v>1</v>
      </c>
      <c r="AB60" s="115">
        <v>3</v>
      </c>
      <c r="AC60" s="115">
        <v>2</v>
      </c>
      <c r="AD60" s="115">
        <v>2</v>
      </c>
      <c r="AE60" s="115">
        <v>2</v>
      </c>
      <c r="AF60" s="115">
        <v>2</v>
      </c>
      <c r="AG60" s="115">
        <v>2</v>
      </c>
      <c r="AH60" s="115">
        <v>3</v>
      </c>
      <c r="AI60" s="115">
        <v>2</v>
      </c>
      <c r="AJ60" s="115">
        <v>4</v>
      </c>
      <c r="AK60" s="115">
        <v>4</v>
      </c>
      <c r="AL60" s="115">
        <v>2</v>
      </c>
      <c r="AM60" s="115">
        <v>4</v>
      </c>
      <c r="AN60" s="115">
        <v>4</v>
      </c>
      <c r="AO60" s="115">
        <v>2</v>
      </c>
      <c r="AP60" s="115">
        <v>4</v>
      </c>
      <c r="AQ60" s="115">
        <v>4</v>
      </c>
      <c r="AR60" s="115">
        <v>4</v>
      </c>
      <c r="AS60" s="115"/>
    </row>
    <row r="61" spans="1:45" ht="13" thickBot="1" x14ac:dyDescent="0.3">
      <c r="A61" s="121">
        <v>45329.662918425922</v>
      </c>
      <c r="B61" s="115" t="s">
        <v>206</v>
      </c>
      <c r="C61" s="117" t="s">
        <v>207</v>
      </c>
      <c r="D61" s="117">
        <v>2021</v>
      </c>
      <c r="E61" s="115" t="s">
        <v>44</v>
      </c>
      <c r="F61" s="117" t="s">
        <v>45</v>
      </c>
      <c r="G61" s="117">
        <v>19</v>
      </c>
      <c r="H61" s="116" t="s">
        <v>208</v>
      </c>
      <c r="I61" s="154" t="s">
        <v>612</v>
      </c>
      <c r="J61" s="115">
        <v>2</v>
      </c>
      <c r="K61" s="115">
        <v>1</v>
      </c>
      <c r="L61" s="115">
        <v>1</v>
      </c>
      <c r="M61" s="115">
        <v>1</v>
      </c>
      <c r="N61" s="115">
        <v>3</v>
      </c>
      <c r="O61" s="115">
        <v>1</v>
      </c>
      <c r="P61" s="115">
        <v>2</v>
      </c>
      <c r="Q61" s="115">
        <v>3</v>
      </c>
      <c r="R61" s="115">
        <v>2</v>
      </c>
      <c r="S61" s="115">
        <v>2</v>
      </c>
      <c r="T61" s="115">
        <v>3</v>
      </c>
      <c r="U61" s="115">
        <v>3</v>
      </c>
      <c r="V61" s="115">
        <v>1</v>
      </c>
      <c r="W61" s="115">
        <v>1</v>
      </c>
      <c r="X61" s="115">
        <v>2</v>
      </c>
      <c r="Y61" s="115">
        <v>1</v>
      </c>
      <c r="Z61" s="115">
        <v>1</v>
      </c>
      <c r="AA61" s="115">
        <v>1</v>
      </c>
      <c r="AB61" s="115">
        <v>3</v>
      </c>
      <c r="AC61" s="115">
        <v>3</v>
      </c>
      <c r="AD61" s="115">
        <v>1</v>
      </c>
      <c r="AE61" s="115">
        <v>1</v>
      </c>
      <c r="AF61" s="115">
        <v>1</v>
      </c>
      <c r="AG61" s="115">
        <v>1</v>
      </c>
      <c r="AH61" s="115">
        <v>3</v>
      </c>
      <c r="AI61" s="115">
        <v>2</v>
      </c>
      <c r="AJ61" s="115">
        <v>2</v>
      </c>
      <c r="AK61" s="115">
        <v>1</v>
      </c>
      <c r="AL61" s="115">
        <v>1</v>
      </c>
      <c r="AM61" s="115">
        <v>2</v>
      </c>
      <c r="AN61" s="115">
        <v>3</v>
      </c>
      <c r="AO61" s="115">
        <v>1</v>
      </c>
      <c r="AP61" s="115">
        <v>2</v>
      </c>
      <c r="AQ61" s="115">
        <v>1</v>
      </c>
      <c r="AR61" s="115">
        <v>3</v>
      </c>
      <c r="AS61" s="115"/>
    </row>
    <row r="62" spans="1:45" ht="13" thickBot="1" x14ac:dyDescent="0.3">
      <c r="A62" s="121">
        <v>45329.683547349538</v>
      </c>
      <c r="B62" s="115" t="s">
        <v>209</v>
      </c>
      <c r="C62" s="117" t="s">
        <v>210</v>
      </c>
      <c r="D62" s="117">
        <v>2021</v>
      </c>
      <c r="E62" s="115" t="s">
        <v>44</v>
      </c>
      <c r="F62" s="117" t="s">
        <v>45</v>
      </c>
      <c r="G62" s="117">
        <v>20</v>
      </c>
      <c r="H62" s="116" t="s">
        <v>211</v>
      </c>
      <c r="I62" s="154" t="s">
        <v>613</v>
      </c>
      <c r="J62" s="115">
        <v>3</v>
      </c>
      <c r="K62" s="115">
        <v>1</v>
      </c>
      <c r="L62" s="115">
        <v>2</v>
      </c>
      <c r="M62" s="115">
        <v>3</v>
      </c>
      <c r="N62" s="115">
        <v>3</v>
      </c>
      <c r="O62" s="115">
        <v>1</v>
      </c>
      <c r="P62" s="115">
        <v>2</v>
      </c>
      <c r="Q62" s="115">
        <v>1</v>
      </c>
      <c r="R62" s="115">
        <v>2</v>
      </c>
      <c r="S62" s="115">
        <v>2</v>
      </c>
      <c r="T62" s="115">
        <v>1</v>
      </c>
      <c r="U62" s="115">
        <v>2</v>
      </c>
      <c r="V62" s="115">
        <v>1</v>
      </c>
      <c r="W62" s="115">
        <v>1</v>
      </c>
      <c r="X62" s="115">
        <v>2</v>
      </c>
      <c r="Y62" s="115">
        <v>2</v>
      </c>
      <c r="Z62" s="115">
        <v>2</v>
      </c>
      <c r="AA62" s="115">
        <v>2</v>
      </c>
      <c r="AB62" s="115">
        <v>3</v>
      </c>
      <c r="AC62" s="115">
        <v>3</v>
      </c>
      <c r="AD62" s="115">
        <v>1</v>
      </c>
      <c r="AE62" s="115">
        <v>2</v>
      </c>
      <c r="AF62" s="115">
        <v>1</v>
      </c>
      <c r="AG62" s="115">
        <v>2</v>
      </c>
      <c r="AH62" s="115">
        <v>1</v>
      </c>
      <c r="AI62" s="115">
        <v>3</v>
      </c>
      <c r="AJ62" s="115">
        <v>2</v>
      </c>
      <c r="AK62" s="115">
        <v>2</v>
      </c>
      <c r="AL62" s="115">
        <v>1</v>
      </c>
      <c r="AM62" s="115">
        <v>2</v>
      </c>
      <c r="AN62" s="115">
        <v>2</v>
      </c>
      <c r="AO62" s="115">
        <v>3</v>
      </c>
      <c r="AP62" s="115">
        <v>2</v>
      </c>
      <c r="AQ62" s="115">
        <v>2</v>
      </c>
      <c r="AR62" s="115">
        <v>2</v>
      </c>
      <c r="AS62" s="115"/>
    </row>
    <row r="63" spans="1:45" ht="13" thickBot="1" x14ac:dyDescent="0.3">
      <c r="A63" s="121">
        <v>45330.829122199073</v>
      </c>
      <c r="B63" s="115" t="s">
        <v>212</v>
      </c>
      <c r="C63" s="117" t="s">
        <v>213</v>
      </c>
      <c r="D63" s="117">
        <v>2021</v>
      </c>
      <c r="E63" s="115" t="s">
        <v>44</v>
      </c>
      <c r="F63" s="117" t="s">
        <v>55</v>
      </c>
      <c r="G63" s="117">
        <v>20</v>
      </c>
      <c r="H63" s="116" t="s">
        <v>214</v>
      </c>
      <c r="I63" s="154" t="s">
        <v>611</v>
      </c>
      <c r="J63" s="115">
        <v>2</v>
      </c>
      <c r="K63" s="115">
        <v>1</v>
      </c>
      <c r="L63" s="115">
        <v>2</v>
      </c>
      <c r="M63" s="115">
        <v>1</v>
      </c>
      <c r="N63" s="115">
        <v>4</v>
      </c>
      <c r="O63" s="115">
        <v>2</v>
      </c>
      <c r="P63" s="115">
        <v>1</v>
      </c>
      <c r="Q63" s="115">
        <v>1</v>
      </c>
      <c r="R63" s="115">
        <v>2</v>
      </c>
      <c r="S63" s="115">
        <v>3</v>
      </c>
      <c r="T63" s="115">
        <v>1</v>
      </c>
      <c r="U63" s="115">
        <v>2</v>
      </c>
      <c r="V63" s="115">
        <v>1</v>
      </c>
      <c r="W63" s="115">
        <v>1</v>
      </c>
      <c r="X63" s="115">
        <v>4</v>
      </c>
      <c r="Y63" s="115">
        <v>5</v>
      </c>
      <c r="Z63" s="115">
        <v>5</v>
      </c>
      <c r="AA63" s="115">
        <v>1</v>
      </c>
      <c r="AB63" s="115">
        <v>2</v>
      </c>
      <c r="AC63" s="115">
        <v>5</v>
      </c>
      <c r="AD63" s="115">
        <v>5</v>
      </c>
      <c r="AE63" s="115">
        <v>3</v>
      </c>
      <c r="AF63" s="115">
        <v>1</v>
      </c>
      <c r="AG63" s="115">
        <v>3</v>
      </c>
      <c r="AH63" s="115">
        <v>4</v>
      </c>
      <c r="AI63" s="115">
        <v>4</v>
      </c>
      <c r="AJ63" s="115">
        <v>1</v>
      </c>
      <c r="AK63" s="115">
        <v>5</v>
      </c>
      <c r="AL63" s="115">
        <v>5</v>
      </c>
      <c r="AM63" s="115">
        <v>5</v>
      </c>
      <c r="AN63" s="115">
        <v>3</v>
      </c>
      <c r="AO63" s="115">
        <v>4</v>
      </c>
      <c r="AP63" s="115">
        <v>1</v>
      </c>
      <c r="AQ63" s="115">
        <v>1</v>
      </c>
      <c r="AR63" s="115">
        <v>1</v>
      </c>
      <c r="AS63" s="115"/>
    </row>
    <row r="64" spans="1:45" ht="13" thickBot="1" x14ac:dyDescent="0.3">
      <c r="A64" s="121">
        <v>45332.792649201394</v>
      </c>
      <c r="B64" s="115" t="s">
        <v>215</v>
      </c>
      <c r="C64" s="117" t="s">
        <v>216</v>
      </c>
      <c r="D64" s="117">
        <v>2021</v>
      </c>
      <c r="E64" s="115" t="s">
        <v>44</v>
      </c>
      <c r="F64" s="117" t="s">
        <v>45</v>
      </c>
      <c r="G64" s="117">
        <v>20</v>
      </c>
      <c r="H64" s="116" t="s">
        <v>217</v>
      </c>
      <c r="I64" s="154" t="s">
        <v>610</v>
      </c>
      <c r="J64" s="115">
        <v>3</v>
      </c>
      <c r="K64" s="115">
        <v>1</v>
      </c>
      <c r="L64" s="115">
        <v>2</v>
      </c>
      <c r="M64" s="115">
        <v>1</v>
      </c>
      <c r="N64" s="115">
        <v>3</v>
      </c>
      <c r="O64" s="115">
        <v>2</v>
      </c>
      <c r="P64" s="115">
        <v>3</v>
      </c>
      <c r="Q64" s="115">
        <v>2</v>
      </c>
      <c r="R64" s="115">
        <v>2</v>
      </c>
      <c r="S64" s="115">
        <v>2</v>
      </c>
      <c r="T64" s="115">
        <v>3</v>
      </c>
      <c r="U64" s="115">
        <v>3</v>
      </c>
      <c r="V64" s="115">
        <v>1</v>
      </c>
      <c r="W64" s="115">
        <v>3</v>
      </c>
      <c r="X64" s="115">
        <v>2</v>
      </c>
      <c r="Y64" s="115">
        <v>2</v>
      </c>
      <c r="Z64" s="115">
        <v>3</v>
      </c>
      <c r="AA64" s="115">
        <v>1</v>
      </c>
      <c r="AB64" s="115">
        <v>3</v>
      </c>
      <c r="AC64" s="115">
        <v>3</v>
      </c>
      <c r="AD64" s="115">
        <v>2</v>
      </c>
      <c r="AE64" s="115">
        <v>3</v>
      </c>
      <c r="AF64" s="115">
        <v>2</v>
      </c>
      <c r="AG64" s="115">
        <v>2</v>
      </c>
      <c r="AH64" s="115">
        <v>3</v>
      </c>
      <c r="AI64" s="115">
        <v>3</v>
      </c>
      <c r="AJ64" s="115">
        <v>2</v>
      </c>
      <c r="AK64" s="115">
        <v>2</v>
      </c>
      <c r="AL64" s="115">
        <v>3</v>
      </c>
      <c r="AM64" s="115">
        <v>2</v>
      </c>
      <c r="AN64" s="115">
        <v>3</v>
      </c>
      <c r="AO64" s="115">
        <v>5</v>
      </c>
      <c r="AP64" s="115">
        <v>3</v>
      </c>
      <c r="AQ64" s="115">
        <v>3</v>
      </c>
      <c r="AR64" s="115">
        <v>4</v>
      </c>
      <c r="AS64" s="115"/>
    </row>
    <row r="65" spans="1:45" ht="13" thickBot="1" x14ac:dyDescent="0.3">
      <c r="A65" s="121">
        <v>45332.794082939814</v>
      </c>
      <c r="B65" s="115" t="s">
        <v>218</v>
      </c>
      <c r="C65" s="117" t="s">
        <v>219</v>
      </c>
      <c r="D65" s="117">
        <v>2020</v>
      </c>
      <c r="E65" s="115" t="s">
        <v>44</v>
      </c>
      <c r="F65" s="117" t="s">
        <v>45</v>
      </c>
      <c r="G65" s="117">
        <v>22</v>
      </c>
      <c r="H65" s="115" t="s">
        <v>220</v>
      </c>
      <c r="I65" s="154" t="s">
        <v>610</v>
      </c>
      <c r="J65" s="115">
        <v>2</v>
      </c>
      <c r="K65" s="115">
        <v>2</v>
      </c>
      <c r="L65" s="115">
        <v>2</v>
      </c>
      <c r="M65" s="115">
        <v>2</v>
      </c>
      <c r="N65" s="115">
        <v>3</v>
      </c>
      <c r="O65" s="115">
        <v>2</v>
      </c>
      <c r="P65" s="115">
        <v>1</v>
      </c>
      <c r="Q65" s="115">
        <v>3</v>
      </c>
      <c r="R65" s="115">
        <v>2</v>
      </c>
      <c r="S65" s="115">
        <v>2</v>
      </c>
      <c r="T65" s="115">
        <v>3</v>
      </c>
      <c r="U65" s="115">
        <v>2</v>
      </c>
      <c r="V65" s="115">
        <v>2</v>
      </c>
      <c r="W65" s="115">
        <v>2</v>
      </c>
      <c r="X65" s="115">
        <v>3</v>
      </c>
      <c r="Y65" s="115">
        <v>3</v>
      </c>
      <c r="Z65" s="115">
        <v>3</v>
      </c>
      <c r="AA65" s="115">
        <v>2</v>
      </c>
      <c r="AB65" s="115">
        <v>3</v>
      </c>
      <c r="AC65" s="115">
        <v>3</v>
      </c>
      <c r="AD65" s="115">
        <v>2</v>
      </c>
      <c r="AE65" s="115">
        <v>3</v>
      </c>
      <c r="AF65" s="115">
        <v>2</v>
      </c>
      <c r="AG65" s="115">
        <v>2</v>
      </c>
      <c r="AH65" s="115">
        <v>4</v>
      </c>
      <c r="AI65" s="115">
        <v>3</v>
      </c>
      <c r="AJ65" s="115">
        <v>3</v>
      </c>
      <c r="AK65" s="115">
        <v>3</v>
      </c>
      <c r="AL65" s="115">
        <v>2</v>
      </c>
      <c r="AM65" s="115">
        <v>3</v>
      </c>
      <c r="AN65" s="115">
        <v>2</v>
      </c>
      <c r="AO65" s="115">
        <v>4</v>
      </c>
      <c r="AP65" s="115">
        <v>3</v>
      </c>
      <c r="AQ65" s="115">
        <v>4</v>
      </c>
      <c r="AR65" s="115">
        <v>2</v>
      </c>
      <c r="AS65" s="115"/>
    </row>
    <row r="66" spans="1:45" ht="13" thickBot="1" x14ac:dyDescent="0.3">
      <c r="A66" s="121">
        <v>45332.815858344911</v>
      </c>
      <c r="B66" s="115" t="s">
        <v>221</v>
      </c>
      <c r="C66" s="117" t="s">
        <v>222</v>
      </c>
      <c r="D66" s="117">
        <v>2021</v>
      </c>
      <c r="E66" s="115" t="s">
        <v>44</v>
      </c>
      <c r="F66" s="117" t="s">
        <v>45</v>
      </c>
      <c r="G66" s="117">
        <v>19</v>
      </c>
      <c r="H66" s="116" t="s">
        <v>223</v>
      </c>
      <c r="I66" s="154" t="s">
        <v>609</v>
      </c>
      <c r="J66" s="115">
        <v>4</v>
      </c>
      <c r="K66" s="115">
        <v>2</v>
      </c>
      <c r="L66" s="115">
        <v>2</v>
      </c>
      <c r="M66" s="115">
        <v>2</v>
      </c>
      <c r="N66" s="115">
        <v>2</v>
      </c>
      <c r="O66" s="115">
        <v>2</v>
      </c>
      <c r="P66" s="115">
        <v>2</v>
      </c>
      <c r="Q66" s="115">
        <v>3</v>
      </c>
      <c r="R66" s="115">
        <v>2</v>
      </c>
      <c r="S66" s="115">
        <v>3</v>
      </c>
      <c r="T66" s="115">
        <v>3</v>
      </c>
      <c r="U66" s="115">
        <v>3</v>
      </c>
      <c r="V66" s="115">
        <v>1</v>
      </c>
      <c r="W66" s="115">
        <v>3</v>
      </c>
      <c r="X66" s="115">
        <v>2</v>
      </c>
      <c r="Y66" s="115">
        <v>4</v>
      </c>
      <c r="Z66" s="115">
        <v>4</v>
      </c>
      <c r="AA66" s="115">
        <v>4</v>
      </c>
      <c r="AB66" s="115">
        <v>3</v>
      </c>
      <c r="AC66" s="115">
        <v>4</v>
      </c>
      <c r="AD66" s="115">
        <v>4</v>
      </c>
      <c r="AE66" s="115">
        <v>4</v>
      </c>
      <c r="AF66" s="115">
        <v>2</v>
      </c>
      <c r="AG66" s="115">
        <v>3</v>
      </c>
      <c r="AH66" s="115">
        <v>1</v>
      </c>
      <c r="AI66" s="115">
        <v>4</v>
      </c>
      <c r="AJ66" s="115">
        <v>4</v>
      </c>
      <c r="AK66" s="115">
        <v>3</v>
      </c>
      <c r="AL66" s="115">
        <v>3</v>
      </c>
      <c r="AM66" s="115">
        <v>3</v>
      </c>
      <c r="AN66" s="115">
        <v>3</v>
      </c>
      <c r="AO66" s="115">
        <v>4</v>
      </c>
      <c r="AP66" s="115">
        <v>2</v>
      </c>
      <c r="AQ66" s="115">
        <v>2</v>
      </c>
      <c r="AR66" s="115">
        <v>3</v>
      </c>
      <c r="AS66" s="115"/>
    </row>
    <row r="67" spans="1:45" ht="13" thickBot="1" x14ac:dyDescent="0.3">
      <c r="A67" s="121">
        <v>45333.14964314815</v>
      </c>
      <c r="B67" s="115" t="s">
        <v>224</v>
      </c>
      <c r="C67" s="117" t="s">
        <v>225</v>
      </c>
      <c r="D67" s="117">
        <v>2021</v>
      </c>
      <c r="E67" s="115" t="s">
        <v>44</v>
      </c>
      <c r="F67" s="117" t="s">
        <v>45</v>
      </c>
      <c r="G67" s="117">
        <v>19</v>
      </c>
      <c r="H67" s="116" t="s">
        <v>226</v>
      </c>
      <c r="I67" s="154" t="s">
        <v>609</v>
      </c>
      <c r="J67" s="115">
        <v>1</v>
      </c>
      <c r="K67" s="115">
        <v>1</v>
      </c>
      <c r="L67" s="115">
        <v>1</v>
      </c>
      <c r="M67" s="115">
        <v>1</v>
      </c>
      <c r="N67" s="115">
        <v>2</v>
      </c>
      <c r="O67" s="115">
        <v>1</v>
      </c>
      <c r="P67" s="115">
        <v>1</v>
      </c>
      <c r="Q67" s="115">
        <v>1</v>
      </c>
      <c r="R67" s="115">
        <v>2</v>
      </c>
      <c r="S67" s="115">
        <v>2</v>
      </c>
      <c r="T67" s="115">
        <v>2</v>
      </c>
      <c r="U67" s="115">
        <v>1</v>
      </c>
      <c r="V67" s="115">
        <v>1</v>
      </c>
      <c r="W67" s="115">
        <v>1</v>
      </c>
      <c r="X67" s="115">
        <v>2</v>
      </c>
      <c r="Y67" s="115">
        <v>3</v>
      </c>
      <c r="Z67" s="115">
        <v>3</v>
      </c>
      <c r="AA67" s="115">
        <v>3</v>
      </c>
      <c r="AB67" s="115">
        <v>3</v>
      </c>
      <c r="AC67" s="115">
        <v>3</v>
      </c>
      <c r="AD67" s="115">
        <v>4</v>
      </c>
      <c r="AE67" s="115">
        <v>4</v>
      </c>
      <c r="AF67" s="115">
        <v>4</v>
      </c>
      <c r="AG67" s="115">
        <v>4</v>
      </c>
      <c r="AH67" s="115">
        <v>4</v>
      </c>
      <c r="AI67" s="115">
        <v>4</v>
      </c>
      <c r="AJ67" s="115">
        <v>4</v>
      </c>
      <c r="AK67" s="115">
        <v>3</v>
      </c>
      <c r="AL67" s="115">
        <v>3</v>
      </c>
      <c r="AM67" s="115">
        <v>3</v>
      </c>
      <c r="AN67" s="115">
        <v>5</v>
      </c>
      <c r="AO67" s="115">
        <v>4</v>
      </c>
      <c r="AP67" s="115">
        <v>4</v>
      </c>
      <c r="AQ67" s="115">
        <v>4</v>
      </c>
      <c r="AR67" s="115">
        <v>4</v>
      </c>
      <c r="AS67" s="115"/>
    </row>
    <row r="68" spans="1:45" ht="13" thickBot="1" x14ac:dyDescent="0.3">
      <c r="A68" s="121">
        <v>45334.607807592591</v>
      </c>
      <c r="B68" s="115" t="s">
        <v>227</v>
      </c>
      <c r="C68" s="117" t="s">
        <v>228</v>
      </c>
      <c r="D68" s="117">
        <v>2020</v>
      </c>
      <c r="E68" s="115" t="s">
        <v>44</v>
      </c>
      <c r="F68" s="117" t="s">
        <v>45</v>
      </c>
      <c r="G68" s="117">
        <v>21</v>
      </c>
      <c r="H68" s="116" t="s">
        <v>229</v>
      </c>
      <c r="I68" s="154" t="s">
        <v>609</v>
      </c>
      <c r="J68" s="115">
        <v>4</v>
      </c>
      <c r="K68" s="115">
        <v>1</v>
      </c>
      <c r="L68" s="115">
        <v>2</v>
      </c>
      <c r="M68" s="115">
        <v>3</v>
      </c>
      <c r="N68" s="115">
        <v>4</v>
      </c>
      <c r="O68" s="115">
        <v>4</v>
      </c>
      <c r="P68" s="115">
        <v>1</v>
      </c>
      <c r="Q68" s="115">
        <v>4</v>
      </c>
      <c r="R68" s="115">
        <v>4</v>
      </c>
      <c r="S68" s="115">
        <v>2</v>
      </c>
      <c r="T68" s="115">
        <v>2</v>
      </c>
      <c r="U68" s="115">
        <v>4</v>
      </c>
      <c r="V68" s="115">
        <v>1</v>
      </c>
      <c r="W68" s="115">
        <v>4</v>
      </c>
      <c r="X68" s="115">
        <v>2</v>
      </c>
      <c r="Y68" s="115">
        <v>5</v>
      </c>
      <c r="Z68" s="115">
        <v>5</v>
      </c>
      <c r="AA68" s="115">
        <v>1</v>
      </c>
      <c r="AB68" s="115">
        <v>2</v>
      </c>
      <c r="AC68" s="115">
        <v>5</v>
      </c>
      <c r="AD68" s="115">
        <v>5</v>
      </c>
      <c r="AE68" s="115">
        <v>3</v>
      </c>
      <c r="AF68" s="115">
        <v>3</v>
      </c>
      <c r="AG68" s="115">
        <v>5</v>
      </c>
      <c r="AH68" s="115">
        <v>4</v>
      </c>
      <c r="AI68" s="115">
        <v>5</v>
      </c>
      <c r="AJ68" s="115">
        <v>3</v>
      </c>
      <c r="AK68" s="115">
        <v>5</v>
      </c>
      <c r="AL68" s="115">
        <v>5</v>
      </c>
      <c r="AM68" s="115">
        <v>2</v>
      </c>
      <c r="AN68" s="115">
        <v>3</v>
      </c>
      <c r="AO68" s="115">
        <v>5</v>
      </c>
      <c r="AP68" s="115">
        <v>3</v>
      </c>
      <c r="AQ68" s="115">
        <v>3</v>
      </c>
      <c r="AR68" s="115">
        <v>3</v>
      </c>
      <c r="AS68" s="115"/>
    </row>
    <row r="69" spans="1:45" ht="13" thickBot="1" x14ac:dyDescent="0.3">
      <c r="A69" s="121">
        <v>45334.613874803239</v>
      </c>
      <c r="B69" s="115" t="s">
        <v>230</v>
      </c>
      <c r="C69" s="117" t="s">
        <v>231</v>
      </c>
      <c r="D69" s="117">
        <v>2021</v>
      </c>
      <c r="E69" s="115" t="s">
        <v>44</v>
      </c>
      <c r="F69" s="117" t="s">
        <v>45</v>
      </c>
      <c r="G69" s="117">
        <v>20</v>
      </c>
      <c r="H69" s="115" t="s">
        <v>230</v>
      </c>
      <c r="I69" s="154" t="s">
        <v>610</v>
      </c>
      <c r="J69" s="115">
        <v>2</v>
      </c>
      <c r="K69" s="115">
        <v>2</v>
      </c>
      <c r="L69" s="115">
        <v>2</v>
      </c>
      <c r="M69" s="115">
        <v>2</v>
      </c>
      <c r="N69" s="115">
        <v>3</v>
      </c>
      <c r="O69" s="115">
        <v>2</v>
      </c>
      <c r="P69" s="115">
        <v>2</v>
      </c>
      <c r="Q69" s="115">
        <v>2</v>
      </c>
      <c r="R69" s="115">
        <v>2</v>
      </c>
      <c r="S69" s="115">
        <v>2</v>
      </c>
      <c r="T69" s="115">
        <v>2</v>
      </c>
      <c r="U69" s="115">
        <v>2</v>
      </c>
      <c r="V69" s="115">
        <v>1</v>
      </c>
      <c r="W69" s="115">
        <v>2</v>
      </c>
      <c r="X69" s="115">
        <v>2</v>
      </c>
      <c r="Y69" s="115">
        <v>3</v>
      </c>
      <c r="Z69" s="115">
        <v>2</v>
      </c>
      <c r="AA69" s="115">
        <v>2</v>
      </c>
      <c r="AB69" s="115">
        <v>2</v>
      </c>
      <c r="AC69" s="115">
        <v>3</v>
      </c>
      <c r="AD69" s="115">
        <v>3</v>
      </c>
      <c r="AE69" s="115">
        <v>2</v>
      </c>
      <c r="AF69" s="115">
        <v>2</v>
      </c>
      <c r="AG69" s="115">
        <v>3</v>
      </c>
      <c r="AH69" s="115">
        <v>2</v>
      </c>
      <c r="AI69" s="115">
        <v>2</v>
      </c>
      <c r="AJ69" s="115">
        <v>3</v>
      </c>
      <c r="AK69" s="115">
        <v>2</v>
      </c>
      <c r="AL69" s="115">
        <v>3</v>
      </c>
      <c r="AM69" s="115">
        <v>3</v>
      </c>
      <c r="AN69" s="115">
        <v>2</v>
      </c>
      <c r="AO69" s="115">
        <v>2</v>
      </c>
      <c r="AP69" s="115">
        <v>2</v>
      </c>
      <c r="AQ69" s="115">
        <v>2</v>
      </c>
      <c r="AR69" s="115">
        <v>1</v>
      </c>
      <c r="AS69" s="115"/>
    </row>
    <row r="70" spans="1:45" ht="13" thickBot="1" x14ac:dyDescent="0.3">
      <c r="A70" s="121">
        <v>45334.61742800926</v>
      </c>
      <c r="B70" s="115" t="s">
        <v>232</v>
      </c>
      <c r="C70" s="117" t="s">
        <v>233</v>
      </c>
      <c r="D70" s="117">
        <v>2021</v>
      </c>
      <c r="E70" s="115" t="s">
        <v>44</v>
      </c>
      <c r="F70" s="117" t="s">
        <v>45</v>
      </c>
      <c r="G70" s="117">
        <v>19</v>
      </c>
      <c r="H70" s="116" t="s">
        <v>234</v>
      </c>
      <c r="I70" s="154" t="s">
        <v>610</v>
      </c>
      <c r="J70" s="115">
        <v>3</v>
      </c>
      <c r="K70" s="115">
        <v>2</v>
      </c>
      <c r="L70" s="115">
        <v>4</v>
      </c>
      <c r="M70" s="115">
        <v>2</v>
      </c>
      <c r="N70" s="115">
        <v>3</v>
      </c>
      <c r="O70" s="115">
        <v>2</v>
      </c>
      <c r="P70" s="115">
        <v>2</v>
      </c>
      <c r="Q70" s="115">
        <v>3</v>
      </c>
      <c r="R70" s="115">
        <v>2</v>
      </c>
      <c r="S70" s="115">
        <v>2</v>
      </c>
      <c r="T70" s="115">
        <v>2</v>
      </c>
      <c r="U70" s="115">
        <v>2</v>
      </c>
      <c r="V70" s="115">
        <v>2</v>
      </c>
      <c r="W70" s="115">
        <v>2</v>
      </c>
      <c r="X70" s="115">
        <v>2</v>
      </c>
      <c r="Y70" s="115">
        <v>4</v>
      </c>
      <c r="Z70" s="115">
        <v>4</v>
      </c>
      <c r="AA70" s="115">
        <v>2</v>
      </c>
      <c r="AB70" s="115">
        <v>2</v>
      </c>
      <c r="AC70" s="115">
        <v>4</v>
      </c>
      <c r="AD70" s="115">
        <v>4</v>
      </c>
      <c r="AE70" s="115">
        <v>4</v>
      </c>
      <c r="AF70" s="115">
        <v>3</v>
      </c>
      <c r="AG70" s="115">
        <v>4</v>
      </c>
      <c r="AH70" s="115">
        <v>4</v>
      </c>
      <c r="AI70" s="115">
        <v>2</v>
      </c>
      <c r="AJ70" s="115">
        <v>3</v>
      </c>
      <c r="AK70" s="115">
        <v>5</v>
      </c>
      <c r="AL70" s="115">
        <v>5</v>
      </c>
      <c r="AM70" s="115">
        <v>4</v>
      </c>
      <c r="AN70" s="115">
        <v>2</v>
      </c>
      <c r="AO70" s="115">
        <v>4</v>
      </c>
      <c r="AP70" s="115">
        <v>4</v>
      </c>
      <c r="AQ70" s="115">
        <v>2</v>
      </c>
      <c r="AR70" s="115">
        <v>5</v>
      </c>
      <c r="AS70" s="115"/>
    </row>
    <row r="71" spans="1:45" ht="13" thickBot="1" x14ac:dyDescent="0.3">
      <c r="A71" s="121">
        <v>45334.623995393515</v>
      </c>
      <c r="B71" s="115" t="s">
        <v>235</v>
      </c>
      <c r="C71" s="117" t="s">
        <v>236</v>
      </c>
      <c r="D71" s="117">
        <v>2020</v>
      </c>
      <c r="E71" s="115" t="s">
        <v>44</v>
      </c>
      <c r="F71" s="117" t="s">
        <v>45</v>
      </c>
      <c r="G71" s="117">
        <v>20</v>
      </c>
      <c r="H71" s="116" t="s">
        <v>237</v>
      </c>
      <c r="I71" s="154" t="s">
        <v>613</v>
      </c>
      <c r="J71" s="115">
        <v>4</v>
      </c>
      <c r="K71" s="115">
        <v>4</v>
      </c>
      <c r="L71" s="115">
        <v>4</v>
      </c>
      <c r="M71" s="115">
        <v>4</v>
      </c>
      <c r="N71" s="115">
        <v>4</v>
      </c>
      <c r="O71" s="115">
        <v>4</v>
      </c>
      <c r="P71" s="115">
        <v>4</v>
      </c>
      <c r="Q71" s="115">
        <v>4</v>
      </c>
      <c r="R71" s="115">
        <v>4</v>
      </c>
      <c r="S71" s="115">
        <v>4</v>
      </c>
      <c r="T71" s="115">
        <v>4</v>
      </c>
      <c r="U71" s="115">
        <v>4</v>
      </c>
      <c r="V71" s="115">
        <v>4</v>
      </c>
      <c r="W71" s="115">
        <v>4</v>
      </c>
      <c r="X71" s="115">
        <v>4</v>
      </c>
      <c r="Y71" s="115">
        <v>5</v>
      </c>
      <c r="Z71" s="115">
        <v>5</v>
      </c>
      <c r="AA71" s="115">
        <v>5</v>
      </c>
      <c r="AB71" s="115">
        <v>5</v>
      </c>
      <c r="AC71" s="115">
        <v>5</v>
      </c>
      <c r="AD71" s="115">
        <v>5</v>
      </c>
      <c r="AE71" s="115">
        <v>5</v>
      </c>
      <c r="AF71" s="115">
        <v>5</v>
      </c>
      <c r="AG71" s="115">
        <v>5</v>
      </c>
      <c r="AH71" s="115">
        <v>5</v>
      </c>
      <c r="AI71" s="115">
        <v>5</v>
      </c>
      <c r="AJ71" s="115">
        <v>5</v>
      </c>
      <c r="AK71" s="115">
        <v>5</v>
      </c>
      <c r="AL71" s="115">
        <v>5</v>
      </c>
      <c r="AM71" s="115">
        <v>5</v>
      </c>
      <c r="AN71" s="115">
        <v>5</v>
      </c>
      <c r="AO71" s="115">
        <v>5</v>
      </c>
      <c r="AP71" s="115">
        <v>5</v>
      </c>
      <c r="AQ71" s="115">
        <v>5</v>
      </c>
      <c r="AR71" s="115">
        <v>5</v>
      </c>
      <c r="AS71" s="115"/>
    </row>
    <row r="72" spans="1:45" ht="13" thickBot="1" x14ac:dyDescent="0.3">
      <c r="A72" s="121">
        <v>45334.62555759259</v>
      </c>
      <c r="B72" s="115" t="s">
        <v>238</v>
      </c>
      <c r="C72" s="117" t="s">
        <v>239</v>
      </c>
      <c r="D72" s="117">
        <v>2020</v>
      </c>
      <c r="E72" s="115" t="s">
        <v>44</v>
      </c>
      <c r="F72" s="117" t="s">
        <v>45</v>
      </c>
      <c r="G72" s="117">
        <v>20</v>
      </c>
      <c r="H72" s="116" t="s">
        <v>240</v>
      </c>
      <c r="I72" s="154" t="s">
        <v>612</v>
      </c>
      <c r="J72" s="115">
        <v>2</v>
      </c>
      <c r="K72" s="115">
        <v>3</v>
      </c>
      <c r="L72" s="115">
        <v>3</v>
      </c>
      <c r="M72" s="115">
        <v>1</v>
      </c>
      <c r="N72" s="115">
        <v>3</v>
      </c>
      <c r="O72" s="115">
        <v>2</v>
      </c>
      <c r="P72" s="115">
        <v>2</v>
      </c>
      <c r="Q72" s="115">
        <v>3</v>
      </c>
      <c r="R72" s="115">
        <v>3</v>
      </c>
      <c r="S72" s="115">
        <v>2</v>
      </c>
      <c r="T72" s="115">
        <v>2</v>
      </c>
      <c r="U72" s="115">
        <v>2</v>
      </c>
      <c r="V72" s="115">
        <v>1</v>
      </c>
      <c r="W72" s="115">
        <v>2</v>
      </c>
      <c r="X72" s="115">
        <v>2</v>
      </c>
      <c r="Y72" s="115">
        <v>3</v>
      </c>
      <c r="Z72" s="115">
        <v>4</v>
      </c>
      <c r="AA72" s="115">
        <v>1</v>
      </c>
      <c r="AB72" s="115">
        <v>3</v>
      </c>
      <c r="AC72" s="115">
        <v>1</v>
      </c>
      <c r="AD72" s="115">
        <v>2</v>
      </c>
      <c r="AE72" s="115">
        <v>2</v>
      </c>
      <c r="AF72" s="115">
        <v>1</v>
      </c>
      <c r="AG72" s="115">
        <v>2</v>
      </c>
      <c r="AH72" s="115">
        <v>1</v>
      </c>
      <c r="AI72" s="115">
        <v>2</v>
      </c>
      <c r="AJ72" s="115">
        <v>1</v>
      </c>
      <c r="AK72" s="115">
        <v>1</v>
      </c>
      <c r="AL72" s="115">
        <v>1</v>
      </c>
      <c r="AM72" s="115">
        <v>3</v>
      </c>
      <c r="AN72" s="115">
        <v>3</v>
      </c>
      <c r="AO72" s="115">
        <v>2</v>
      </c>
      <c r="AP72" s="115">
        <v>3</v>
      </c>
      <c r="AQ72" s="115">
        <v>4</v>
      </c>
      <c r="AR72" s="115">
        <v>1</v>
      </c>
      <c r="AS72" s="115"/>
    </row>
    <row r="73" spans="1:45" ht="13" thickBot="1" x14ac:dyDescent="0.3">
      <c r="A73" s="121">
        <v>45334.670120370371</v>
      </c>
      <c r="B73" s="115" t="s">
        <v>241</v>
      </c>
      <c r="C73" s="117" t="s">
        <v>242</v>
      </c>
      <c r="D73" s="117">
        <v>2020</v>
      </c>
      <c r="E73" s="115" t="s">
        <v>44</v>
      </c>
      <c r="F73" s="117" t="s">
        <v>45</v>
      </c>
      <c r="G73" s="117">
        <v>21</v>
      </c>
      <c r="H73" s="115" t="s">
        <v>241</v>
      </c>
      <c r="I73" s="154" t="s">
        <v>611</v>
      </c>
      <c r="J73" s="115">
        <v>2</v>
      </c>
      <c r="K73" s="115">
        <v>1</v>
      </c>
      <c r="L73" s="115">
        <v>2</v>
      </c>
      <c r="M73" s="115">
        <v>1</v>
      </c>
      <c r="N73" s="115">
        <v>3</v>
      </c>
      <c r="O73" s="115">
        <v>3</v>
      </c>
      <c r="P73" s="115">
        <v>3</v>
      </c>
      <c r="Q73" s="115">
        <v>3</v>
      </c>
      <c r="R73" s="115">
        <v>3</v>
      </c>
      <c r="S73" s="115">
        <v>3</v>
      </c>
      <c r="T73" s="115">
        <v>2</v>
      </c>
      <c r="U73" s="115">
        <v>3</v>
      </c>
      <c r="V73" s="115">
        <v>1</v>
      </c>
      <c r="W73" s="115">
        <v>3</v>
      </c>
      <c r="X73" s="115">
        <v>3</v>
      </c>
      <c r="Y73" s="115">
        <v>2</v>
      </c>
      <c r="Z73" s="115">
        <v>4</v>
      </c>
      <c r="AA73" s="115">
        <v>1</v>
      </c>
      <c r="AB73" s="115">
        <v>2</v>
      </c>
      <c r="AC73" s="115">
        <v>2</v>
      </c>
      <c r="AD73" s="115">
        <v>4</v>
      </c>
      <c r="AE73" s="115">
        <v>2</v>
      </c>
      <c r="AF73" s="115">
        <v>1</v>
      </c>
      <c r="AG73" s="115">
        <v>2</v>
      </c>
      <c r="AH73" s="115">
        <v>1</v>
      </c>
      <c r="AI73" s="115">
        <v>2</v>
      </c>
      <c r="AJ73" s="115">
        <v>4</v>
      </c>
      <c r="AK73" s="115">
        <v>2</v>
      </c>
      <c r="AL73" s="115">
        <v>2</v>
      </c>
      <c r="AM73" s="115">
        <v>2</v>
      </c>
      <c r="AN73" s="115">
        <v>3</v>
      </c>
      <c r="AO73" s="115">
        <v>2</v>
      </c>
      <c r="AP73" s="115">
        <v>4</v>
      </c>
      <c r="AQ73" s="115">
        <v>2</v>
      </c>
      <c r="AR73" s="115">
        <v>2</v>
      </c>
      <c r="AS73" s="115"/>
    </row>
    <row r="74" spans="1:45" ht="13" thickBot="1" x14ac:dyDescent="0.3">
      <c r="A74" s="121">
        <v>45334.751391446756</v>
      </c>
      <c r="B74" s="115" t="s">
        <v>243</v>
      </c>
      <c r="C74" s="117" t="s">
        <v>244</v>
      </c>
      <c r="D74" s="117">
        <v>2020</v>
      </c>
      <c r="E74" s="115" t="s">
        <v>44</v>
      </c>
      <c r="F74" s="117" t="s">
        <v>45</v>
      </c>
      <c r="G74" s="117">
        <v>21</v>
      </c>
      <c r="H74" s="116" t="s">
        <v>245</v>
      </c>
      <c r="I74" s="154" t="s">
        <v>610</v>
      </c>
      <c r="J74" s="115">
        <v>3</v>
      </c>
      <c r="K74" s="115">
        <v>2</v>
      </c>
      <c r="L74" s="115">
        <v>2</v>
      </c>
      <c r="M74" s="115">
        <v>2</v>
      </c>
      <c r="N74" s="115">
        <v>3</v>
      </c>
      <c r="O74" s="115">
        <v>3</v>
      </c>
      <c r="P74" s="115">
        <v>2</v>
      </c>
      <c r="Q74" s="115">
        <v>2</v>
      </c>
      <c r="R74" s="115">
        <v>3</v>
      </c>
      <c r="S74" s="115">
        <v>3</v>
      </c>
      <c r="T74" s="115">
        <v>2</v>
      </c>
      <c r="U74" s="115">
        <v>2</v>
      </c>
      <c r="V74" s="115">
        <v>2</v>
      </c>
      <c r="W74" s="115">
        <v>2</v>
      </c>
      <c r="X74" s="115">
        <v>2</v>
      </c>
      <c r="Y74" s="115">
        <v>3</v>
      </c>
      <c r="Z74" s="115">
        <v>3</v>
      </c>
      <c r="AA74" s="115">
        <v>3</v>
      </c>
      <c r="AB74" s="115">
        <v>3</v>
      </c>
      <c r="AC74" s="115">
        <v>4</v>
      </c>
      <c r="AD74" s="115">
        <v>2</v>
      </c>
      <c r="AE74" s="115">
        <v>3</v>
      </c>
      <c r="AF74" s="115">
        <v>2</v>
      </c>
      <c r="AG74" s="115">
        <v>2</v>
      </c>
      <c r="AH74" s="115">
        <v>2</v>
      </c>
      <c r="AI74" s="115">
        <v>2</v>
      </c>
      <c r="AJ74" s="115">
        <v>3</v>
      </c>
      <c r="AK74" s="115">
        <v>2</v>
      </c>
      <c r="AL74" s="115">
        <v>3</v>
      </c>
      <c r="AM74" s="115">
        <v>3</v>
      </c>
      <c r="AN74" s="115">
        <v>3</v>
      </c>
      <c r="AO74" s="115">
        <v>2</v>
      </c>
      <c r="AP74" s="115">
        <v>2</v>
      </c>
      <c r="AQ74" s="115">
        <v>3</v>
      </c>
      <c r="AR74" s="115">
        <v>3</v>
      </c>
      <c r="AS74" s="115"/>
    </row>
    <row r="75" spans="1:45" ht="13" thickBot="1" x14ac:dyDescent="0.3">
      <c r="A75" s="121">
        <v>45335.509888923611</v>
      </c>
      <c r="B75" s="115" t="s">
        <v>246</v>
      </c>
      <c r="C75" s="117" t="s">
        <v>247</v>
      </c>
      <c r="D75" s="117">
        <v>2021</v>
      </c>
      <c r="E75" s="115" t="s">
        <v>44</v>
      </c>
      <c r="F75" s="117" t="s">
        <v>45</v>
      </c>
      <c r="G75" s="117">
        <v>19</v>
      </c>
      <c r="H75" s="116" t="s">
        <v>248</v>
      </c>
      <c r="I75" s="154" t="s">
        <v>609</v>
      </c>
      <c r="J75" s="115">
        <v>3</v>
      </c>
      <c r="K75" s="115">
        <v>2</v>
      </c>
      <c r="L75" s="115">
        <v>2</v>
      </c>
      <c r="M75" s="115">
        <v>2</v>
      </c>
      <c r="N75" s="115">
        <v>3</v>
      </c>
      <c r="O75" s="115">
        <v>2</v>
      </c>
      <c r="P75" s="115">
        <v>1</v>
      </c>
      <c r="Q75" s="115">
        <v>1</v>
      </c>
      <c r="R75" s="115">
        <v>2</v>
      </c>
      <c r="S75" s="115">
        <v>2</v>
      </c>
      <c r="T75" s="115">
        <v>2</v>
      </c>
      <c r="U75" s="115">
        <v>1</v>
      </c>
      <c r="V75" s="115">
        <v>1</v>
      </c>
      <c r="W75" s="115">
        <v>2</v>
      </c>
      <c r="X75" s="115">
        <v>3</v>
      </c>
      <c r="Y75" s="115">
        <v>4</v>
      </c>
      <c r="Z75" s="115">
        <v>4</v>
      </c>
      <c r="AA75" s="115">
        <v>3</v>
      </c>
      <c r="AB75" s="115">
        <v>3</v>
      </c>
      <c r="AC75" s="115">
        <v>3</v>
      </c>
      <c r="AD75" s="115">
        <v>4</v>
      </c>
      <c r="AE75" s="115">
        <v>3</v>
      </c>
      <c r="AF75" s="115">
        <v>4</v>
      </c>
      <c r="AG75" s="115">
        <v>4</v>
      </c>
      <c r="AH75" s="115">
        <v>4</v>
      </c>
      <c r="AI75" s="115">
        <v>4</v>
      </c>
      <c r="AJ75" s="115">
        <v>3</v>
      </c>
      <c r="AK75" s="115">
        <v>3</v>
      </c>
      <c r="AL75" s="115">
        <v>4</v>
      </c>
      <c r="AM75" s="115">
        <v>4</v>
      </c>
      <c r="AN75" s="115">
        <v>4</v>
      </c>
      <c r="AO75" s="115">
        <v>4</v>
      </c>
      <c r="AP75" s="115">
        <v>3</v>
      </c>
      <c r="AQ75" s="115">
        <v>4</v>
      </c>
      <c r="AR75" s="115">
        <v>3</v>
      </c>
      <c r="AS75" s="115"/>
    </row>
    <row r="76" spans="1:45" ht="13" thickBot="1" x14ac:dyDescent="0.3">
      <c r="A76" s="121">
        <v>45338.450985150463</v>
      </c>
      <c r="B76" s="115" t="s">
        <v>249</v>
      </c>
      <c r="C76" s="117" t="s">
        <v>250</v>
      </c>
      <c r="D76" s="117">
        <v>2020</v>
      </c>
      <c r="E76" s="115" t="s">
        <v>44</v>
      </c>
      <c r="F76" s="117" t="s">
        <v>45</v>
      </c>
      <c r="G76" s="117">
        <v>20</v>
      </c>
      <c r="H76" s="115" t="s">
        <v>251</v>
      </c>
      <c r="I76" s="154" t="s">
        <v>610</v>
      </c>
      <c r="J76" s="115">
        <v>2</v>
      </c>
      <c r="K76" s="115">
        <v>2</v>
      </c>
      <c r="L76" s="115">
        <v>2</v>
      </c>
      <c r="M76" s="115">
        <v>1</v>
      </c>
      <c r="N76" s="115">
        <v>4</v>
      </c>
      <c r="O76" s="115">
        <v>2</v>
      </c>
      <c r="P76" s="115">
        <v>3</v>
      </c>
      <c r="Q76" s="115">
        <v>2</v>
      </c>
      <c r="R76" s="115">
        <v>2</v>
      </c>
      <c r="S76" s="115">
        <v>2</v>
      </c>
      <c r="T76" s="115">
        <v>2</v>
      </c>
      <c r="U76" s="115">
        <v>2</v>
      </c>
      <c r="V76" s="115">
        <v>2</v>
      </c>
      <c r="W76" s="115">
        <v>3</v>
      </c>
      <c r="X76" s="115">
        <v>2</v>
      </c>
      <c r="Y76" s="115">
        <v>2</v>
      </c>
      <c r="Z76" s="115">
        <v>2</v>
      </c>
      <c r="AA76" s="115">
        <v>2</v>
      </c>
      <c r="AB76" s="115">
        <v>4</v>
      </c>
      <c r="AC76" s="115">
        <v>4</v>
      </c>
      <c r="AD76" s="115">
        <v>2</v>
      </c>
      <c r="AE76" s="115">
        <v>2</v>
      </c>
      <c r="AF76" s="115">
        <v>2</v>
      </c>
      <c r="AG76" s="115">
        <v>2</v>
      </c>
      <c r="AH76" s="115">
        <v>2</v>
      </c>
      <c r="AI76" s="115">
        <v>2</v>
      </c>
      <c r="AJ76" s="115">
        <v>2</v>
      </c>
      <c r="AK76" s="115">
        <v>2</v>
      </c>
      <c r="AL76" s="115">
        <v>2</v>
      </c>
      <c r="AM76" s="115">
        <v>2</v>
      </c>
      <c r="AN76" s="115">
        <v>2</v>
      </c>
      <c r="AO76" s="115">
        <v>2</v>
      </c>
      <c r="AP76" s="115">
        <v>2</v>
      </c>
      <c r="AQ76" s="115">
        <v>2</v>
      </c>
      <c r="AR76" s="115">
        <v>2</v>
      </c>
      <c r="AS76" s="115"/>
    </row>
    <row r="77" spans="1:45" ht="13" thickBot="1" x14ac:dyDescent="0.3">
      <c r="A77" s="121">
        <v>45338.453394976852</v>
      </c>
      <c r="B77" s="115" t="s">
        <v>252</v>
      </c>
      <c r="C77" s="117" t="s">
        <v>253</v>
      </c>
      <c r="D77" s="117">
        <v>2020</v>
      </c>
      <c r="E77" s="115" t="s">
        <v>44</v>
      </c>
      <c r="F77" s="117" t="s">
        <v>45</v>
      </c>
      <c r="G77" s="117">
        <v>23</v>
      </c>
      <c r="H77" s="115" t="s">
        <v>252</v>
      </c>
      <c r="I77" s="154" t="s">
        <v>609</v>
      </c>
      <c r="J77" s="115">
        <v>2</v>
      </c>
      <c r="K77" s="115">
        <v>1</v>
      </c>
      <c r="L77" s="115">
        <v>1</v>
      </c>
      <c r="M77" s="115">
        <v>1</v>
      </c>
      <c r="N77" s="115">
        <v>3</v>
      </c>
      <c r="O77" s="115">
        <v>1</v>
      </c>
      <c r="P77" s="115">
        <v>1</v>
      </c>
      <c r="Q77" s="115">
        <v>2</v>
      </c>
      <c r="R77" s="115">
        <v>1</v>
      </c>
      <c r="S77" s="115">
        <v>2</v>
      </c>
      <c r="T77" s="115">
        <v>2</v>
      </c>
      <c r="U77" s="115">
        <v>1</v>
      </c>
      <c r="V77" s="115">
        <v>1</v>
      </c>
      <c r="W77" s="115">
        <v>2</v>
      </c>
      <c r="X77" s="115">
        <v>2</v>
      </c>
      <c r="Y77" s="115">
        <v>3</v>
      </c>
      <c r="Z77" s="115">
        <v>2</v>
      </c>
      <c r="AA77" s="115">
        <v>1</v>
      </c>
      <c r="AB77" s="115">
        <v>2</v>
      </c>
      <c r="AC77" s="115">
        <v>3</v>
      </c>
      <c r="AD77" s="115">
        <v>2</v>
      </c>
      <c r="AE77" s="115">
        <v>2</v>
      </c>
      <c r="AF77" s="115">
        <v>1</v>
      </c>
      <c r="AG77" s="115">
        <v>2</v>
      </c>
      <c r="AH77" s="115">
        <v>3</v>
      </c>
      <c r="AI77" s="115">
        <v>3</v>
      </c>
      <c r="AJ77" s="115">
        <v>3</v>
      </c>
      <c r="AK77" s="115">
        <v>2</v>
      </c>
      <c r="AL77" s="115">
        <v>1</v>
      </c>
      <c r="AM77" s="115">
        <v>3</v>
      </c>
      <c r="AN77" s="115">
        <v>2</v>
      </c>
      <c r="AO77" s="115">
        <v>2</v>
      </c>
      <c r="AP77" s="115">
        <v>1</v>
      </c>
      <c r="AQ77" s="115">
        <v>1</v>
      </c>
      <c r="AR77" s="115">
        <v>2</v>
      </c>
      <c r="AS77" s="115"/>
    </row>
    <row r="78" spans="1:45" ht="13" thickBot="1" x14ac:dyDescent="0.3">
      <c r="A78" s="121">
        <v>45338.454906620369</v>
      </c>
      <c r="B78" s="115" t="s">
        <v>254</v>
      </c>
      <c r="C78" s="117" t="s">
        <v>255</v>
      </c>
      <c r="D78" s="117">
        <v>2020</v>
      </c>
      <c r="E78" s="115" t="s">
        <v>44</v>
      </c>
      <c r="F78" s="117" t="s">
        <v>45</v>
      </c>
      <c r="G78" s="117">
        <v>22</v>
      </c>
      <c r="H78" s="115" t="s">
        <v>254</v>
      </c>
      <c r="I78" s="154" t="s">
        <v>611</v>
      </c>
      <c r="J78" s="115">
        <v>2</v>
      </c>
      <c r="K78" s="115">
        <v>1</v>
      </c>
      <c r="L78" s="115">
        <v>1</v>
      </c>
      <c r="M78" s="115">
        <v>1</v>
      </c>
      <c r="N78" s="115">
        <v>4</v>
      </c>
      <c r="O78" s="115">
        <v>2</v>
      </c>
      <c r="P78" s="115">
        <v>1</v>
      </c>
      <c r="Q78" s="115">
        <v>2</v>
      </c>
      <c r="R78" s="115">
        <v>3</v>
      </c>
      <c r="S78" s="115">
        <v>2</v>
      </c>
      <c r="T78" s="115">
        <v>1</v>
      </c>
      <c r="U78" s="115">
        <v>1</v>
      </c>
      <c r="V78" s="115">
        <v>1</v>
      </c>
      <c r="W78" s="115">
        <v>2</v>
      </c>
      <c r="X78" s="115">
        <v>2</v>
      </c>
      <c r="Y78" s="115">
        <v>2</v>
      </c>
      <c r="Z78" s="115">
        <v>2</v>
      </c>
      <c r="AA78" s="115">
        <v>2</v>
      </c>
      <c r="AB78" s="115">
        <v>1</v>
      </c>
      <c r="AC78" s="115">
        <v>3</v>
      </c>
      <c r="AD78" s="115">
        <v>1</v>
      </c>
      <c r="AE78" s="115">
        <v>2</v>
      </c>
      <c r="AF78" s="115">
        <v>4</v>
      </c>
      <c r="AG78" s="115">
        <v>1</v>
      </c>
      <c r="AH78" s="115">
        <v>1</v>
      </c>
      <c r="AI78" s="115">
        <v>2</v>
      </c>
      <c r="AJ78" s="115">
        <v>1</v>
      </c>
      <c r="AK78" s="115">
        <v>1</v>
      </c>
      <c r="AL78" s="115">
        <v>1</v>
      </c>
      <c r="AM78" s="115">
        <v>5</v>
      </c>
      <c r="AN78" s="115">
        <v>5</v>
      </c>
      <c r="AO78" s="115">
        <v>4</v>
      </c>
      <c r="AP78" s="115">
        <v>4</v>
      </c>
      <c r="AQ78" s="115">
        <v>1</v>
      </c>
      <c r="AR78" s="115">
        <v>5</v>
      </c>
      <c r="AS78" s="115"/>
    </row>
    <row r="79" spans="1:45" ht="13" thickBot="1" x14ac:dyDescent="0.3">
      <c r="A79" s="121">
        <v>45338.456500370376</v>
      </c>
      <c r="B79" s="115" t="s">
        <v>92</v>
      </c>
      <c r="C79" s="117" t="s">
        <v>93</v>
      </c>
      <c r="D79" s="117">
        <v>2020</v>
      </c>
      <c r="E79" s="115" t="s">
        <v>44</v>
      </c>
      <c r="F79" s="117" t="s">
        <v>45</v>
      </c>
      <c r="G79" s="117">
        <v>21</v>
      </c>
      <c r="H79" s="116" t="s">
        <v>94</v>
      </c>
      <c r="I79" s="154" t="s">
        <v>611</v>
      </c>
      <c r="J79" s="115">
        <v>2</v>
      </c>
      <c r="K79" s="115">
        <v>2</v>
      </c>
      <c r="L79" s="115">
        <v>2</v>
      </c>
      <c r="M79" s="115">
        <v>1</v>
      </c>
      <c r="N79" s="115">
        <v>4</v>
      </c>
      <c r="O79" s="115">
        <v>2</v>
      </c>
      <c r="P79" s="115">
        <v>3</v>
      </c>
      <c r="Q79" s="115">
        <v>2</v>
      </c>
      <c r="R79" s="115">
        <v>2</v>
      </c>
      <c r="S79" s="115">
        <v>1</v>
      </c>
      <c r="T79" s="115">
        <v>1</v>
      </c>
      <c r="U79" s="115">
        <v>3</v>
      </c>
      <c r="V79" s="115">
        <v>2</v>
      </c>
      <c r="W79" s="115">
        <v>2</v>
      </c>
      <c r="X79" s="115">
        <v>2</v>
      </c>
      <c r="Y79" s="115">
        <v>5</v>
      </c>
      <c r="Z79" s="115">
        <v>5</v>
      </c>
      <c r="AA79" s="115">
        <v>3</v>
      </c>
      <c r="AB79" s="115">
        <v>1</v>
      </c>
      <c r="AC79" s="115">
        <v>1</v>
      </c>
      <c r="AD79" s="115">
        <v>5</v>
      </c>
      <c r="AE79" s="115">
        <v>2</v>
      </c>
      <c r="AF79" s="115">
        <v>5</v>
      </c>
      <c r="AG79" s="115">
        <v>5</v>
      </c>
      <c r="AH79" s="115">
        <v>1</v>
      </c>
      <c r="AI79" s="115">
        <v>5</v>
      </c>
      <c r="AJ79" s="115">
        <v>5</v>
      </c>
      <c r="AK79" s="115">
        <v>5</v>
      </c>
      <c r="AL79" s="115">
        <v>5</v>
      </c>
      <c r="AM79" s="115">
        <v>3</v>
      </c>
      <c r="AN79" s="115">
        <v>3</v>
      </c>
      <c r="AO79" s="115">
        <v>5</v>
      </c>
      <c r="AP79" s="115">
        <v>3</v>
      </c>
      <c r="AQ79" s="115">
        <v>1</v>
      </c>
      <c r="AR79" s="115">
        <v>1</v>
      </c>
      <c r="AS79" s="115"/>
    </row>
    <row r="80" spans="1:45" ht="13" thickBot="1" x14ac:dyDescent="0.3">
      <c r="A80" s="121">
        <v>45338.478781099533</v>
      </c>
      <c r="B80" s="115" t="s">
        <v>256</v>
      </c>
      <c r="C80" s="117" t="s">
        <v>257</v>
      </c>
      <c r="D80" s="117">
        <v>2020</v>
      </c>
      <c r="E80" s="115" t="s">
        <v>44</v>
      </c>
      <c r="F80" s="117" t="s">
        <v>45</v>
      </c>
      <c r="G80" s="117">
        <v>21</v>
      </c>
      <c r="H80" s="116" t="s">
        <v>258</v>
      </c>
      <c r="I80" s="154" t="s">
        <v>609</v>
      </c>
      <c r="J80" s="115">
        <v>2</v>
      </c>
      <c r="K80" s="115">
        <v>1</v>
      </c>
      <c r="L80" s="115">
        <v>1</v>
      </c>
      <c r="M80" s="115">
        <v>1</v>
      </c>
      <c r="N80" s="115">
        <v>3</v>
      </c>
      <c r="O80" s="115">
        <v>1</v>
      </c>
      <c r="P80" s="115">
        <v>1</v>
      </c>
      <c r="Q80" s="115">
        <v>2</v>
      </c>
      <c r="R80" s="115">
        <v>2</v>
      </c>
      <c r="S80" s="115">
        <v>3</v>
      </c>
      <c r="T80" s="115">
        <v>1</v>
      </c>
      <c r="U80" s="115">
        <v>2</v>
      </c>
      <c r="V80" s="115">
        <v>2</v>
      </c>
      <c r="W80" s="115">
        <v>1</v>
      </c>
      <c r="X80" s="115">
        <v>1</v>
      </c>
      <c r="Y80" s="115">
        <v>2</v>
      </c>
      <c r="Z80" s="115">
        <v>2</v>
      </c>
      <c r="AA80" s="115">
        <v>4</v>
      </c>
      <c r="AB80" s="115">
        <v>2</v>
      </c>
      <c r="AC80" s="115">
        <v>1</v>
      </c>
      <c r="AD80" s="115">
        <v>4</v>
      </c>
      <c r="AE80" s="115">
        <v>4</v>
      </c>
      <c r="AF80" s="115">
        <v>2</v>
      </c>
      <c r="AG80" s="115">
        <v>2</v>
      </c>
      <c r="AH80" s="115">
        <v>3</v>
      </c>
      <c r="AI80" s="115">
        <v>2</v>
      </c>
      <c r="AJ80" s="115">
        <v>2</v>
      </c>
      <c r="AK80" s="115">
        <v>2</v>
      </c>
      <c r="AL80" s="115">
        <v>2</v>
      </c>
      <c r="AM80" s="115">
        <v>2</v>
      </c>
      <c r="AN80" s="115">
        <v>4</v>
      </c>
      <c r="AO80" s="115">
        <v>2</v>
      </c>
      <c r="AP80" s="115">
        <v>2</v>
      </c>
      <c r="AQ80" s="115">
        <v>2</v>
      </c>
      <c r="AR80" s="115">
        <v>4</v>
      </c>
      <c r="AS80" s="115"/>
    </row>
    <row r="81" spans="1:45" ht="13" thickBot="1" x14ac:dyDescent="0.3">
      <c r="A81" s="121">
        <v>45338.542218576389</v>
      </c>
      <c r="B81" s="115" t="s">
        <v>259</v>
      </c>
      <c r="C81" s="117" t="s">
        <v>260</v>
      </c>
      <c r="D81" s="117">
        <v>2021</v>
      </c>
      <c r="E81" s="115" t="s">
        <v>44</v>
      </c>
      <c r="F81" s="117" t="s">
        <v>45</v>
      </c>
      <c r="G81" s="117">
        <v>21</v>
      </c>
      <c r="H81" s="115">
        <v>85740103512</v>
      </c>
      <c r="I81" s="154" t="s">
        <v>610</v>
      </c>
      <c r="J81" s="115">
        <v>2</v>
      </c>
      <c r="K81" s="115">
        <v>2</v>
      </c>
      <c r="L81" s="115">
        <v>3</v>
      </c>
      <c r="M81" s="115">
        <v>2</v>
      </c>
      <c r="N81" s="115">
        <v>4</v>
      </c>
      <c r="O81" s="115">
        <v>2</v>
      </c>
      <c r="P81" s="115">
        <v>4</v>
      </c>
      <c r="Q81" s="115">
        <v>4</v>
      </c>
      <c r="R81" s="115">
        <v>3</v>
      </c>
      <c r="S81" s="115">
        <v>3</v>
      </c>
      <c r="T81" s="115">
        <v>4</v>
      </c>
      <c r="U81" s="115">
        <v>3</v>
      </c>
      <c r="V81" s="115">
        <v>1</v>
      </c>
      <c r="W81" s="115">
        <v>3</v>
      </c>
      <c r="X81" s="115">
        <v>3</v>
      </c>
      <c r="Y81" s="115">
        <v>5</v>
      </c>
      <c r="Z81" s="115">
        <v>5</v>
      </c>
      <c r="AA81" s="115">
        <v>4</v>
      </c>
      <c r="AB81" s="115">
        <v>2</v>
      </c>
      <c r="AC81" s="115">
        <v>4</v>
      </c>
      <c r="AD81" s="115">
        <v>5</v>
      </c>
      <c r="AE81" s="115">
        <v>4</v>
      </c>
      <c r="AF81" s="115">
        <v>2</v>
      </c>
      <c r="AG81" s="115">
        <v>5</v>
      </c>
      <c r="AH81" s="115">
        <v>4</v>
      </c>
      <c r="AI81" s="115">
        <v>4</v>
      </c>
      <c r="AJ81" s="115">
        <v>3</v>
      </c>
      <c r="AK81" s="115">
        <v>5</v>
      </c>
      <c r="AL81" s="115">
        <v>5</v>
      </c>
      <c r="AM81" s="115">
        <v>3</v>
      </c>
      <c r="AN81" s="115">
        <v>3</v>
      </c>
      <c r="AO81" s="115">
        <v>5</v>
      </c>
      <c r="AP81" s="115">
        <v>3</v>
      </c>
      <c r="AQ81" s="115">
        <v>1</v>
      </c>
      <c r="AR81" s="115">
        <v>3</v>
      </c>
      <c r="AS81" s="115"/>
    </row>
    <row r="82" spans="1:45" ht="13" thickBot="1" x14ac:dyDescent="0.3">
      <c r="A82" s="121">
        <v>45338.554417581021</v>
      </c>
      <c r="B82" s="115" t="s">
        <v>261</v>
      </c>
      <c r="C82" s="117" t="s">
        <v>262</v>
      </c>
      <c r="D82" s="117">
        <v>2021</v>
      </c>
      <c r="E82" s="115" t="s">
        <v>44</v>
      </c>
      <c r="F82" s="117" t="s">
        <v>45</v>
      </c>
      <c r="G82" s="117">
        <v>22</v>
      </c>
      <c r="H82" s="116" t="s">
        <v>263</v>
      </c>
      <c r="I82" s="154" t="s">
        <v>612</v>
      </c>
      <c r="J82" s="115">
        <v>1</v>
      </c>
      <c r="K82" s="115">
        <v>1</v>
      </c>
      <c r="L82" s="115">
        <v>1</v>
      </c>
      <c r="M82" s="115">
        <v>1</v>
      </c>
      <c r="N82" s="115">
        <v>3</v>
      </c>
      <c r="O82" s="115">
        <v>1</v>
      </c>
      <c r="P82" s="115">
        <v>1</v>
      </c>
      <c r="Q82" s="115">
        <v>1</v>
      </c>
      <c r="R82" s="115">
        <v>3</v>
      </c>
      <c r="S82" s="115">
        <v>2</v>
      </c>
      <c r="T82" s="115">
        <v>1</v>
      </c>
      <c r="U82" s="115">
        <v>1</v>
      </c>
      <c r="V82" s="115">
        <v>1</v>
      </c>
      <c r="W82" s="115">
        <v>1</v>
      </c>
      <c r="X82" s="115">
        <v>3</v>
      </c>
      <c r="Y82" s="115">
        <v>1</v>
      </c>
      <c r="Z82" s="115">
        <v>1</v>
      </c>
      <c r="AA82" s="115">
        <v>1</v>
      </c>
      <c r="AB82" s="115">
        <v>1</v>
      </c>
      <c r="AC82" s="115">
        <v>1</v>
      </c>
      <c r="AD82" s="115">
        <v>1</v>
      </c>
      <c r="AE82" s="115">
        <v>1</v>
      </c>
      <c r="AF82" s="115">
        <v>3</v>
      </c>
      <c r="AG82" s="115">
        <v>1</v>
      </c>
      <c r="AH82" s="115">
        <v>3</v>
      </c>
      <c r="AI82" s="115">
        <v>3</v>
      </c>
      <c r="AJ82" s="115">
        <v>3</v>
      </c>
      <c r="AK82" s="115">
        <v>1</v>
      </c>
      <c r="AL82" s="115">
        <v>1</v>
      </c>
      <c r="AM82" s="115">
        <v>1</v>
      </c>
      <c r="AN82" s="115">
        <v>5</v>
      </c>
      <c r="AO82" s="115">
        <v>5</v>
      </c>
      <c r="AP82" s="115">
        <v>3</v>
      </c>
      <c r="AQ82" s="115">
        <v>1</v>
      </c>
      <c r="AR82" s="115">
        <v>5</v>
      </c>
      <c r="AS82" s="115"/>
    </row>
    <row r="83" spans="1:45" ht="13" thickBot="1" x14ac:dyDescent="0.3">
      <c r="A83" s="121">
        <v>45338.562710081023</v>
      </c>
      <c r="B83" s="115" t="s">
        <v>264</v>
      </c>
      <c r="C83" s="117" t="s">
        <v>265</v>
      </c>
      <c r="D83" s="117">
        <v>2020</v>
      </c>
      <c r="E83" s="115" t="s">
        <v>44</v>
      </c>
      <c r="F83" s="117" t="s">
        <v>45</v>
      </c>
      <c r="G83" s="117">
        <v>23</v>
      </c>
      <c r="H83" s="116" t="s">
        <v>266</v>
      </c>
      <c r="I83" s="154" t="s">
        <v>612</v>
      </c>
      <c r="J83" s="115">
        <v>2</v>
      </c>
      <c r="K83" s="115">
        <v>1</v>
      </c>
      <c r="L83" s="115">
        <v>2</v>
      </c>
      <c r="M83" s="115">
        <v>2</v>
      </c>
      <c r="N83" s="115">
        <v>3</v>
      </c>
      <c r="O83" s="115">
        <v>2</v>
      </c>
      <c r="P83" s="115">
        <v>3</v>
      </c>
      <c r="Q83" s="115">
        <v>3</v>
      </c>
      <c r="R83" s="115">
        <v>3</v>
      </c>
      <c r="S83" s="115">
        <v>2</v>
      </c>
      <c r="T83" s="115">
        <v>2</v>
      </c>
      <c r="U83" s="115">
        <v>3</v>
      </c>
      <c r="V83" s="115">
        <v>2</v>
      </c>
      <c r="W83" s="115">
        <v>2</v>
      </c>
      <c r="X83" s="115">
        <v>3</v>
      </c>
      <c r="Y83" s="115">
        <v>3</v>
      </c>
      <c r="Z83" s="115">
        <v>3</v>
      </c>
      <c r="AA83" s="115">
        <v>3</v>
      </c>
      <c r="AB83" s="115">
        <v>2</v>
      </c>
      <c r="AC83" s="115">
        <v>3</v>
      </c>
      <c r="AD83" s="115">
        <v>3</v>
      </c>
      <c r="AE83" s="115">
        <v>3</v>
      </c>
      <c r="AF83" s="115">
        <v>3</v>
      </c>
      <c r="AG83" s="115">
        <v>3</v>
      </c>
      <c r="AH83" s="115">
        <v>3</v>
      </c>
      <c r="AI83" s="115">
        <v>3</v>
      </c>
      <c r="AJ83" s="115">
        <v>2</v>
      </c>
      <c r="AK83" s="115">
        <v>3</v>
      </c>
      <c r="AL83" s="115">
        <v>2</v>
      </c>
      <c r="AM83" s="115">
        <v>3</v>
      </c>
      <c r="AN83" s="115">
        <v>3</v>
      </c>
      <c r="AO83" s="115">
        <v>3</v>
      </c>
      <c r="AP83" s="115">
        <v>3</v>
      </c>
      <c r="AQ83" s="115">
        <v>3</v>
      </c>
      <c r="AR83" s="115">
        <v>3</v>
      </c>
      <c r="AS83" s="115"/>
    </row>
    <row r="84" spans="1:45" ht="13" thickBot="1" x14ac:dyDescent="0.3">
      <c r="A84" s="121">
        <v>45338.604693379631</v>
      </c>
      <c r="B84" s="115" t="s">
        <v>267</v>
      </c>
      <c r="C84" s="117" t="s">
        <v>268</v>
      </c>
      <c r="D84" s="117">
        <v>2021</v>
      </c>
      <c r="E84" s="115" t="s">
        <v>44</v>
      </c>
      <c r="F84" s="117" t="s">
        <v>45</v>
      </c>
      <c r="G84" s="117">
        <v>20</v>
      </c>
      <c r="H84" s="115">
        <v>85803751443</v>
      </c>
      <c r="I84" s="154" t="s">
        <v>609</v>
      </c>
      <c r="J84" s="115">
        <v>3</v>
      </c>
      <c r="K84" s="115">
        <v>3</v>
      </c>
      <c r="L84" s="115">
        <v>2</v>
      </c>
      <c r="M84" s="115">
        <v>3</v>
      </c>
      <c r="N84" s="115">
        <v>3</v>
      </c>
      <c r="O84" s="115">
        <v>3</v>
      </c>
      <c r="P84" s="115">
        <v>3</v>
      </c>
      <c r="Q84" s="115">
        <v>3</v>
      </c>
      <c r="R84" s="115">
        <v>3</v>
      </c>
      <c r="S84" s="115">
        <v>3</v>
      </c>
      <c r="T84" s="115">
        <v>3</v>
      </c>
      <c r="U84" s="115">
        <v>2</v>
      </c>
      <c r="V84" s="115">
        <v>1</v>
      </c>
      <c r="W84" s="115">
        <v>2</v>
      </c>
      <c r="X84" s="115">
        <v>2</v>
      </c>
      <c r="Y84" s="115">
        <v>4</v>
      </c>
      <c r="Z84" s="115">
        <v>4</v>
      </c>
      <c r="AA84" s="115">
        <v>1</v>
      </c>
      <c r="AB84" s="115">
        <v>3</v>
      </c>
      <c r="AC84" s="115">
        <v>2</v>
      </c>
      <c r="AD84" s="115">
        <v>3</v>
      </c>
      <c r="AE84" s="115">
        <v>3</v>
      </c>
      <c r="AF84" s="115">
        <v>3</v>
      </c>
      <c r="AG84" s="115">
        <v>3</v>
      </c>
      <c r="AH84" s="115">
        <v>3</v>
      </c>
      <c r="AI84" s="115">
        <v>3</v>
      </c>
      <c r="AJ84" s="115">
        <v>3</v>
      </c>
      <c r="AK84" s="115">
        <v>3</v>
      </c>
      <c r="AL84" s="115">
        <v>2</v>
      </c>
      <c r="AM84" s="115">
        <v>4</v>
      </c>
      <c r="AN84" s="115">
        <v>2</v>
      </c>
      <c r="AO84" s="115">
        <v>2</v>
      </c>
      <c r="AP84" s="115">
        <v>3</v>
      </c>
      <c r="AQ84" s="115">
        <v>4</v>
      </c>
      <c r="AR84" s="115">
        <v>2</v>
      </c>
      <c r="AS84" s="115"/>
    </row>
    <row r="85" spans="1:45" ht="13" thickBot="1" x14ac:dyDescent="0.3">
      <c r="A85" s="121">
        <v>45338.605859571762</v>
      </c>
      <c r="B85" s="115" t="s">
        <v>269</v>
      </c>
      <c r="C85" s="117" t="s">
        <v>270</v>
      </c>
      <c r="D85" s="117">
        <v>2021</v>
      </c>
      <c r="E85" s="115" t="s">
        <v>44</v>
      </c>
      <c r="F85" s="117" t="s">
        <v>45</v>
      </c>
      <c r="G85" s="117">
        <v>20</v>
      </c>
      <c r="H85" s="116" t="s">
        <v>271</v>
      </c>
      <c r="I85" s="154" t="s">
        <v>611</v>
      </c>
      <c r="J85" s="115">
        <v>1</v>
      </c>
      <c r="K85" s="115">
        <v>2</v>
      </c>
      <c r="L85" s="115">
        <v>2</v>
      </c>
      <c r="M85" s="115">
        <v>1</v>
      </c>
      <c r="N85" s="115">
        <v>3</v>
      </c>
      <c r="O85" s="115">
        <v>2</v>
      </c>
      <c r="P85" s="115">
        <v>1</v>
      </c>
      <c r="Q85" s="115">
        <v>1</v>
      </c>
      <c r="R85" s="115">
        <v>3</v>
      </c>
      <c r="S85" s="115">
        <v>2</v>
      </c>
      <c r="T85" s="115">
        <v>1</v>
      </c>
      <c r="U85" s="115">
        <v>1</v>
      </c>
      <c r="V85" s="115">
        <v>1</v>
      </c>
      <c r="W85" s="115">
        <v>1</v>
      </c>
      <c r="X85" s="115">
        <v>2</v>
      </c>
      <c r="Y85" s="115">
        <v>1</v>
      </c>
      <c r="Z85" s="115">
        <v>2</v>
      </c>
      <c r="AA85" s="115">
        <v>1</v>
      </c>
      <c r="AB85" s="115">
        <v>1</v>
      </c>
      <c r="AC85" s="115">
        <v>1</v>
      </c>
      <c r="AD85" s="115">
        <v>1</v>
      </c>
      <c r="AE85" s="115">
        <v>2</v>
      </c>
      <c r="AF85" s="115">
        <v>2</v>
      </c>
      <c r="AG85" s="115">
        <v>1</v>
      </c>
      <c r="AH85" s="115">
        <v>1</v>
      </c>
      <c r="AI85" s="115">
        <v>1</v>
      </c>
      <c r="AJ85" s="115">
        <v>2</v>
      </c>
      <c r="AK85" s="115">
        <v>1</v>
      </c>
      <c r="AL85" s="115">
        <v>1</v>
      </c>
      <c r="AM85" s="115">
        <v>3</v>
      </c>
      <c r="AN85" s="115">
        <v>2</v>
      </c>
      <c r="AO85" s="115">
        <v>5</v>
      </c>
      <c r="AP85" s="115">
        <v>2</v>
      </c>
      <c r="AQ85" s="115">
        <v>1</v>
      </c>
      <c r="AR85" s="115">
        <v>2</v>
      </c>
      <c r="AS85" s="115"/>
    </row>
    <row r="86" spans="1:45" ht="13" thickBot="1" x14ac:dyDescent="0.3">
      <c r="A86" s="121">
        <v>45338.609796354169</v>
      </c>
      <c r="B86" s="115" t="s">
        <v>272</v>
      </c>
      <c r="C86" s="117" t="s">
        <v>273</v>
      </c>
      <c r="D86" s="117">
        <v>2021</v>
      </c>
      <c r="E86" s="115" t="s">
        <v>44</v>
      </c>
      <c r="F86" s="117" t="s">
        <v>45</v>
      </c>
      <c r="G86" s="117">
        <v>19</v>
      </c>
      <c r="H86" s="116" t="s">
        <v>274</v>
      </c>
      <c r="I86" s="154" t="s">
        <v>611</v>
      </c>
      <c r="J86" s="115">
        <v>3</v>
      </c>
      <c r="K86" s="115">
        <v>3</v>
      </c>
      <c r="L86" s="115">
        <v>3</v>
      </c>
      <c r="M86" s="115">
        <v>2</v>
      </c>
      <c r="N86" s="115">
        <v>4</v>
      </c>
      <c r="O86" s="115">
        <v>3</v>
      </c>
      <c r="P86" s="115">
        <v>2</v>
      </c>
      <c r="Q86" s="115">
        <v>3</v>
      </c>
      <c r="R86" s="115">
        <v>3</v>
      </c>
      <c r="S86" s="115">
        <v>3</v>
      </c>
      <c r="T86" s="115">
        <v>1</v>
      </c>
      <c r="U86" s="115">
        <v>2</v>
      </c>
      <c r="V86" s="115">
        <v>2</v>
      </c>
      <c r="W86" s="115">
        <v>2</v>
      </c>
      <c r="X86" s="115">
        <v>2</v>
      </c>
      <c r="Y86" s="115">
        <v>2</v>
      </c>
      <c r="Z86" s="115">
        <v>2</v>
      </c>
      <c r="AA86" s="115">
        <v>1</v>
      </c>
      <c r="AB86" s="115">
        <v>2</v>
      </c>
      <c r="AC86" s="115">
        <v>3</v>
      </c>
      <c r="AD86" s="115">
        <v>2</v>
      </c>
      <c r="AE86" s="115">
        <v>2</v>
      </c>
      <c r="AF86" s="115">
        <v>2</v>
      </c>
      <c r="AG86" s="115">
        <v>2</v>
      </c>
      <c r="AH86" s="115">
        <v>3</v>
      </c>
      <c r="AI86" s="115">
        <v>3</v>
      </c>
      <c r="AJ86" s="115">
        <v>3</v>
      </c>
      <c r="AK86" s="115">
        <v>2</v>
      </c>
      <c r="AL86" s="115">
        <v>2</v>
      </c>
      <c r="AM86" s="115">
        <v>4</v>
      </c>
      <c r="AN86" s="115">
        <v>3</v>
      </c>
      <c r="AO86" s="115">
        <v>2</v>
      </c>
      <c r="AP86" s="115">
        <v>2</v>
      </c>
      <c r="AQ86" s="115">
        <v>2</v>
      </c>
      <c r="AR86" s="115">
        <v>3</v>
      </c>
      <c r="AS86" s="115"/>
    </row>
    <row r="87" spans="1:45" ht="13" thickBot="1" x14ac:dyDescent="0.3">
      <c r="A87" s="121">
        <v>45338.671391261574</v>
      </c>
      <c r="B87" s="115" t="s">
        <v>275</v>
      </c>
      <c r="C87" s="117" t="s">
        <v>276</v>
      </c>
      <c r="D87" s="117">
        <v>2020</v>
      </c>
      <c r="E87" s="115" t="s">
        <v>44</v>
      </c>
      <c r="F87" s="117" t="s">
        <v>45</v>
      </c>
      <c r="G87" s="117">
        <v>21</v>
      </c>
      <c r="H87" s="116" t="s">
        <v>277</v>
      </c>
      <c r="I87" s="154" t="s">
        <v>614</v>
      </c>
      <c r="J87" s="115">
        <v>2</v>
      </c>
      <c r="K87" s="115">
        <v>2</v>
      </c>
      <c r="L87" s="115">
        <v>2</v>
      </c>
      <c r="M87" s="115">
        <v>1</v>
      </c>
      <c r="N87" s="115">
        <v>1</v>
      </c>
      <c r="O87" s="115">
        <v>1</v>
      </c>
      <c r="P87" s="115">
        <v>1</v>
      </c>
      <c r="Q87" s="115">
        <v>1</v>
      </c>
      <c r="R87" s="115">
        <v>3</v>
      </c>
      <c r="S87" s="115">
        <v>1</v>
      </c>
      <c r="T87" s="115">
        <v>2</v>
      </c>
      <c r="U87" s="115">
        <v>2</v>
      </c>
      <c r="V87" s="115">
        <v>1</v>
      </c>
      <c r="W87" s="115">
        <v>3</v>
      </c>
      <c r="X87" s="115">
        <v>2</v>
      </c>
      <c r="Y87" s="115">
        <v>3</v>
      </c>
      <c r="Z87" s="115">
        <v>3</v>
      </c>
      <c r="AA87" s="115">
        <v>1</v>
      </c>
      <c r="AB87" s="115">
        <v>3</v>
      </c>
      <c r="AC87" s="115">
        <v>2</v>
      </c>
      <c r="AD87" s="115">
        <v>1</v>
      </c>
      <c r="AE87" s="115">
        <v>1</v>
      </c>
      <c r="AF87" s="115">
        <v>2</v>
      </c>
      <c r="AG87" s="115">
        <v>1</v>
      </c>
      <c r="AH87" s="115">
        <v>2</v>
      </c>
      <c r="AI87" s="115">
        <v>2</v>
      </c>
      <c r="AJ87" s="115">
        <v>2</v>
      </c>
      <c r="AK87" s="115">
        <v>2</v>
      </c>
      <c r="AL87" s="115">
        <v>1</v>
      </c>
      <c r="AM87" s="115">
        <v>2</v>
      </c>
      <c r="AN87" s="115">
        <v>5</v>
      </c>
      <c r="AO87" s="115">
        <v>3</v>
      </c>
      <c r="AP87" s="115">
        <v>5</v>
      </c>
      <c r="AQ87" s="115">
        <v>2</v>
      </c>
      <c r="AR87" s="115">
        <v>5</v>
      </c>
      <c r="AS87" s="115"/>
    </row>
    <row r="88" spans="1:45" ht="13" thickBot="1" x14ac:dyDescent="0.3">
      <c r="A88" s="121">
        <v>45338.854375011579</v>
      </c>
      <c r="B88" s="115" t="s">
        <v>278</v>
      </c>
      <c r="C88" s="117" t="s">
        <v>279</v>
      </c>
      <c r="D88" s="117">
        <v>2020</v>
      </c>
      <c r="E88" s="115" t="s">
        <v>44</v>
      </c>
      <c r="F88" s="117" t="s">
        <v>45</v>
      </c>
      <c r="G88" s="117">
        <v>22</v>
      </c>
      <c r="H88" s="116" t="s">
        <v>280</v>
      </c>
      <c r="I88" s="154" t="s">
        <v>612</v>
      </c>
      <c r="J88" s="115">
        <v>4</v>
      </c>
      <c r="K88" s="115">
        <v>1</v>
      </c>
      <c r="L88" s="115">
        <v>3</v>
      </c>
      <c r="M88" s="115">
        <v>1</v>
      </c>
      <c r="N88" s="115">
        <v>4</v>
      </c>
      <c r="O88" s="115">
        <v>2</v>
      </c>
      <c r="P88" s="115">
        <v>2</v>
      </c>
      <c r="Q88" s="115">
        <v>2</v>
      </c>
      <c r="R88" s="115">
        <v>3</v>
      </c>
      <c r="S88" s="115">
        <v>2</v>
      </c>
      <c r="T88" s="115">
        <v>2</v>
      </c>
      <c r="U88" s="115">
        <v>3</v>
      </c>
      <c r="V88" s="115">
        <v>1</v>
      </c>
      <c r="W88" s="115">
        <v>4</v>
      </c>
      <c r="X88" s="115">
        <v>2</v>
      </c>
      <c r="Y88" s="115">
        <v>5</v>
      </c>
      <c r="Z88" s="115">
        <v>5</v>
      </c>
      <c r="AA88" s="115">
        <v>2</v>
      </c>
      <c r="AB88" s="115">
        <v>5</v>
      </c>
      <c r="AC88" s="115">
        <v>3</v>
      </c>
      <c r="AD88" s="115">
        <v>5</v>
      </c>
      <c r="AE88" s="115">
        <v>4</v>
      </c>
      <c r="AF88" s="115">
        <v>3</v>
      </c>
      <c r="AG88" s="115">
        <v>5</v>
      </c>
      <c r="AH88" s="115">
        <v>3</v>
      </c>
      <c r="AI88" s="115">
        <v>4</v>
      </c>
      <c r="AJ88" s="115">
        <v>4</v>
      </c>
      <c r="AK88" s="115">
        <v>4</v>
      </c>
      <c r="AL88" s="115">
        <v>4</v>
      </c>
      <c r="AM88" s="115">
        <v>4</v>
      </c>
      <c r="AN88" s="115">
        <v>4</v>
      </c>
      <c r="AO88" s="115">
        <v>4</v>
      </c>
      <c r="AP88" s="115">
        <v>4</v>
      </c>
      <c r="AQ88" s="115">
        <v>4</v>
      </c>
      <c r="AR88" s="115">
        <v>4</v>
      </c>
      <c r="AS88" s="115"/>
    </row>
    <row r="89" spans="1:45" ht="13" thickBot="1" x14ac:dyDescent="0.3">
      <c r="A89" s="121">
        <v>45339.681989895835</v>
      </c>
      <c r="B89" s="115" t="s">
        <v>281</v>
      </c>
      <c r="C89" s="117" t="s">
        <v>282</v>
      </c>
      <c r="D89" s="117">
        <v>2021</v>
      </c>
      <c r="E89" s="115" t="s">
        <v>44</v>
      </c>
      <c r="F89" s="117" t="s">
        <v>45</v>
      </c>
      <c r="G89" s="117">
        <v>19</v>
      </c>
      <c r="H89" s="116" t="s">
        <v>283</v>
      </c>
      <c r="I89" s="154" t="s">
        <v>611</v>
      </c>
      <c r="J89" s="115">
        <v>3</v>
      </c>
      <c r="K89" s="115">
        <v>1</v>
      </c>
      <c r="L89" s="115">
        <v>3</v>
      </c>
      <c r="M89" s="115">
        <v>2</v>
      </c>
      <c r="N89" s="115">
        <v>2</v>
      </c>
      <c r="O89" s="115">
        <v>3</v>
      </c>
      <c r="P89" s="115">
        <v>1</v>
      </c>
      <c r="Q89" s="115">
        <v>3</v>
      </c>
      <c r="R89" s="115">
        <v>4</v>
      </c>
      <c r="S89" s="115">
        <v>4</v>
      </c>
      <c r="T89" s="115">
        <v>2</v>
      </c>
      <c r="U89" s="115">
        <v>3</v>
      </c>
      <c r="V89" s="115">
        <v>1</v>
      </c>
      <c r="W89" s="115">
        <v>4</v>
      </c>
      <c r="X89" s="115">
        <v>3</v>
      </c>
      <c r="Y89" s="115">
        <v>3</v>
      </c>
      <c r="Z89" s="115">
        <v>3</v>
      </c>
      <c r="AA89" s="115">
        <v>3</v>
      </c>
      <c r="AB89" s="115">
        <v>3</v>
      </c>
      <c r="AC89" s="115">
        <v>3</v>
      </c>
      <c r="AD89" s="115">
        <v>3</v>
      </c>
      <c r="AE89" s="115">
        <v>3</v>
      </c>
      <c r="AF89" s="115">
        <v>3</v>
      </c>
      <c r="AG89" s="115">
        <v>2</v>
      </c>
      <c r="AH89" s="115">
        <v>1</v>
      </c>
      <c r="AI89" s="115">
        <v>1</v>
      </c>
      <c r="AJ89" s="115">
        <v>1</v>
      </c>
      <c r="AK89" s="115">
        <v>1</v>
      </c>
      <c r="AL89" s="115">
        <v>1</v>
      </c>
      <c r="AM89" s="115">
        <v>3</v>
      </c>
      <c r="AN89" s="115">
        <v>3</v>
      </c>
      <c r="AO89" s="115">
        <v>3</v>
      </c>
      <c r="AP89" s="115">
        <v>3</v>
      </c>
      <c r="AQ89" s="115">
        <v>2</v>
      </c>
      <c r="AR89" s="115">
        <v>3</v>
      </c>
      <c r="AS89" s="115"/>
    </row>
    <row r="90" spans="1:45" ht="13" thickBot="1" x14ac:dyDescent="0.3">
      <c r="A90" s="121">
        <v>45340.44137778935</v>
      </c>
      <c r="B90" s="115" t="s">
        <v>284</v>
      </c>
      <c r="C90" s="117" t="s">
        <v>285</v>
      </c>
      <c r="D90" s="117">
        <v>2021</v>
      </c>
      <c r="E90" s="115" t="s">
        <v>44</v>
      </c>
      <c r="F90" s="117" t="s">
        <v>45</v>
      </c>
      <c r="G90" s="117">
        <v>19</v>
      </c>
      <c r="H90" s="116" t="s">
        <v>286</v>
      </c>
      <c r="I90" s="154" t="s">
        <v>609</v>
      </c>
      <c r="J90" s="115">
        <v>2</v>
      </c>
      <c r="K90" s="115">
        <v>2</v>
      </c>
      <c r="L90" s="115">
        <v>3</v>
      </c>
      <c r="M90" s="115">
        <v>2</v>
      </c>
      <c r="N90" s="115">
        <v>3</v>
      </c>
      <c r="O90" s="115">
        <v>3</v>
      </c>
      <c r="P90" s="115">
        <v>2</v>
      </c>
      <c r="Q90" s="115">
        <v>3</v>
      </c>
      <c r="R90" s="115">
        <v>3</v>
      </c>
      <c r="S90" s="115">
        <v>2</v>
      </c>
      <c r="T90" s="115">
        <v>2</v>
      </c>
      <c r="U90" s="115">
        <v>3</v>
      </c>
      <c r="V90" s="115">
        <v>3</v>
      </c>
      <c r="W90" s="115">
        <v>3</v>
      </c>
      <c r="X90" s="115">
        <v>3</v>
      </c>
      <c r="Y90" s="115">
        <v>3</v>
      </c>
      <c r="Z90" s="115">
        <v>3</v>
      </c>
      <c r="AA90" s="115">
        <v>3</v>
      </c>
      <c r="AB90" s="115">
        <v>4</v>
      </c>
      <c r="AC90" s="115">
        <v>4</v>
      </c>
      <c r="AD90" s="115">
        <v>3</v>
      </c>
      <c r="AE90" s="115">
        <v>3</v>
      </c>
      <c r="AF90" s="115">
        <v>3</v>
      </c>
      <c r="AG90" s="115">
        <v>3</v>
      </c>
      <c r="AH90" s="115">
        <v>4</v>
      </c>
      <c r="AI90" s="115">
        <v>4</v>
      </c>
      <c r="AJ90" s="115">
        <v>4</v>
      </c>
      <c r="AK90" s="115">
        <v>3</v>
      </c>
      <c r="AL90" s="115">
        <v>3</v>
      </c>
      <c r="AM90" s="115">
        <v>3</v>
      </c>
      <c r="AN90" s="115">
        <v>3</v>
      </c>
      <c r="AO90" s="115">
        <v>4</v>
      </c>
      <c r="AP90" s="115">
        <v>2</v>
      </c>
      <c r="AQ90" s="115">
        <v>3</v>
      </c>
      <c r="AR90" s="115">
        <v>3</v>
      </c>
      <c r="AS90" s="115"/>
    </row>
    <row r="91" spans="1:45" ht="13" thickBot="1" x14ac:dyDescent="0.3">
      <c r="A91" s="121">
        <v>45340.481839953703</v>
      </c>
      <c r="B91" s="115" t="s">
        <v>287</v>
      </c>
      <c r="C91" s="117" t="s">
        <v>288</v>
      </c>
      <c r="D91" s="117">
        <v>2021</v>
      </c>
      <c r="E91" s="115" t="s">
        <v>44</v>
      </c>
      <c r="F91" s="117" t="s">
        <v>55</v>
      </c>
      <c r="G91" s="117">
        <v>20</v>
      </c>
      <c r="H91" s="115" t="s">
        <v>289</v>
      </c>
      <c r="I91" s="154" t="s">
        <v>611</v>
      </c>
      <c r="J91" s="115">
        <v>3</v>
      </c>
      <c r="K91" s="115">
        <v>3</v>
      </c>
      <c r="L91" s="115">
        <v>3</v>
      </c>
      <c r="M91" s="115">
        <v>2</v>
      </c>
      <c r="N91" s="115">
        <v>2</v>
      </c>
      <c r="O91" s="115">
        <v>1</v>
      </c>
      <c r="P91" s="115">
        <v>1</v>
      </c>
      <c r="Q91" s="115">
        <v>2</v>
      </c>
      <c r="R91" s="115">
        <v>3</v>
      </c>
      <c r="S91" s="115">
        <v>2</v>
      </c>
      <c r="T91" s="115">
        <v>1</v>
      </c>
      <c r="U91" s="115">
        <v>2</v>
      </c>
      <c r="V91" s="115">
        <v>1</v>
      </c>
      <c r="W91" s="115">
        <v>2</v>
      </c>
      <c r="X91" s="115">
        <v>1</v>
      </c>
      <c r="Y91" s="115">
        <v>4</v>
      </c>
      <c r="Z91" s="115">
        <v>3</v>
      </c>
      <c r="AA91" s="115">
        <v>3</v>
      </c>
      <c r="AB91" s="115">
        <v>2</v>
      </c>
      <c r="AC91" s="115">
        <v>1</v>
      </c>
      <c r="AD91" s="115">
        <v>2</v>
      </c>
      <c r="AE91" s="115">
        <v>2</v>
      </c>
      <c r="AF91" s="115">
        <v>2</v>
      </c>
      <c r="AG91" s="115">
        <v>3</v>
      </c>
      <c r="AH91" s="115">
        <v>2</v>
      </c>
      <c r="AI91" s="115">
        <v>3</v>
      </c>
      <c r="AJ91" s="115">
        <v>2</v>
      </c>
      <c r="AK91" s="115">
        <v>3</v>
      </c>
      <c r="AL91" s="115">
        <v>2</v>
      </c>
      <c r="AM91" s="115">
        <v>3</v>
      </c>
      <c r="AN91" s="115">
        <v>4</v>
      </c>
      <c r="AO91" s="115">
        <v>4</v>
      </c>
      <c r="AP91" s="115">
        <v>2</v>
      </c>
      <c r="AQ91" s="115">
        <v>2</v>
      </c>
      <c r="AR91" s="115">
        <v>4</v>
      </c>
      <c r="AS91" s="115"/>
    </row>
    <row r="92" spans="1:45" ht="13" thickBot="1" x14ac:dyDescent="0.3">
      <c r="A92" s="121">
        <v>45340.518751238429</v>
      </c>
      <c r="B92" s="115" t="s">
        <v>290</v>
      </c>
      <c r="C92" s="117" t="s">
        <v>291</v>
      </c>
      <c r="D92" s="117">
        <v>2021</v>
      </c>
      <c r="E92" s="115" t="s">
        <v>44</v>
      </c>
      <c r="F92" s="117" t="s">
        <v>55</v>
      </c>
      <c r="G92" s="117">
        <v>21</v>
      </c>
      <c r="H92" s="115" t="s">
        <v>290</v>
      </c>
      <c r="I92" s="154" t="s">
        <v>612</v>
      </c>
      <c r="J92" s="115">
        <v>3</v>
      </c>
      <c r="K92" s="115">
        <v>2</v>
      </c>
      <c r="L92" s="115">
        <v>3</v>
      </c>
      <c r="M92" s="115">
        <v>3</v>
      </c>
      <c r="N92" s="115">
        <v>4</v>
      </c>
      <c r="O92" s="115">
        <v>3</v>
      </c>
      <c r="P92" s="115">
        <v>4</v>
      </c>
      <c r="Q92" s="115">
        <v>4</v>
      </c>
      <c r="R92" s="115">
        <v>4</v>
      </c>
      <c r="S92" s="115">
        <v>3</v>
      </c>
      <c r="T92" s="115">
        <v>3</v>
      </c>
      <c r="U92" s="115">
        <v>4</v>
      </c>
      <c r="V92" s="115">
        <v>2</v>
      </c>
      <c r="W92" s="115">
        <v>2</v>
      </c>
      <c r="X92" s="115">
        <v>3</v>
      </c>
      <c r="Y92" s="115">
        <v>5</v>
      </c>
      <c r="Z92" s="115">
        <v>5</v>
      </c>
      <c r="AA92" s="115">
        <v>2</v>
      </c>
      <c r="AB92" s="115">
        <v>4</v>
      </c>
      <c r="AC92" s="115">
        <v>3</v>
      </c>
      <c r="AD92" s="115">
        <v>4</v>
      </c>
      <c r="AE92" s="115">
        <v>4</v>
      </c>
      <c r="AF92" s="115">
        <v>3</v>
      </c>
      <c r="AG92" s="115">
        <v>4</v>
      </c>
      <c r="AH92" s="115">
        <v>2</v>
      </c>
      <c r="AI92" s="115">
        <v>5</v>
      </c>
      <c r="AJ92" s="115">
        <v>5</v>
      </c>
      <c r="AK92" s="115">
        <v>4</v>
      </c>
      <c r="AL92" s="115">
        <v>4</v>
      </c>
      <c r="AM92" s="115">
        <v>4</v>
      </c>
      <c r="AN92" s="115">
        <v>5</v>
      </c>
      <c r="AO92" s="115">
        <v>5</v>
      </c>
      <c r="AP92" s="115">
        <v>4</v>
      </c>
      <c r="AQ92" s="115">
        <v>2</v>
      </c>
      <c r="AR92" s="115">
        <v>5</v>
      </c>
      <c r="AS92" s="115"/>
    </row>
    <row r="93" spans="1:45" ht="13" thickBot="1" x14ac:dyDescent="0.3">
      <c r="A93" s="121">
        <v>45341.59305549768</v>
      </c>
      <c r="B93" s="115" t="s">
        <v>292</v>
      </c>
      <c r="C93" s="117" t="s">
        <v>293</v>
      </c>
      <c r="D93" s="117">
        <v>2020</v>
      </c>
      <c r="E93" s="115" t="s">
        <v>44</v>
      </c>
      <c r="F93" s="117" t="s">
        <v>45</v>
      </c>
      <c r="G93" s="117">
        <v>21</v>
      </c>
      <c r="H93" s="116" t="s">
        <v>294</v>
      </c>
      <c r="I93" s="154" t="s">
        <v>609</v>
      </c>
      <c r="J93" s="115">
        <v>3</v>
      </c>
      <c r="K93" s="115">
        <v>1</v>
      </c>
      <c r="L93" s="115">
        <v>2</v>
      </c>
      <c r="M93" s="115">
        <v>1</v>
      </c>
      <c r="N93" s="115">
        <v>4</v>
      </c>
      <c r="O93" s="115">
        <v>2</v>
      </c>
      <c r="P93" s="115">
        <v>1</v>
      </c>
      <c r="Q93" s="115">
        <v>2</v>
      </c>
      <c r="R93" s="115">
        <v>4</v>
      </c>
      <c r="S93" s="115">
        <v>3</v>
      </c>
      <c r="T93" s="115">
        <v>2</v>
      </c>
      <c r="U93" s="115">
        <v>1</v>
      </c>
      <c r="V93" s="115">
        <v>2</v>
      </c>
      <c r="W93" s="115">
        <v>2</v>
      </c>
      <c r="X93" s="115">
        <v>2</v>
      </c>
      <c r="Y93" s="115">
        <v>5</v>
      </c>
      <c r="Z93" s="115">
        <v>5</v>
      </c>
      <c r="AA93" s="115">
        <v>5</v>
      </c>
      <c r="AB93" s="115">
        <v>3</v>
      </c>
      <c r="AC93" s="115">
        <v>1</v>
      </c>
      <c r="AD93" s="115">
        <v>5</v>
      </c>
      <c r="AE93" s="115">
        <v>5</v>
      </c>
      <c r="AF93" s="115">
        <v>4</v>
      </c>
      <c r="AG93" s="115">
        <v>5</v>
      </c>
      <c r="AH93" s="115">
        <v>5</v>
      </c>
      <c r="AI93" s="115">
        <v>5</v>
      </c>
      <c r="AJ93" s="115">
        <v>4</v>
      </c>
      <c r="AK93" s="115">
        <v>5</v>
      </c>
      <c r="AL93" s="115">
        <v>5</v>
      </c>
      <c r="AM93" s="115">
        <v>5</v>
      </c>
      <c r="AN93" s="115">
        <v>5</v>
      </c>
      <c r="AO93" s="115">
        <v>5</v>
      </c>
      <c r="AP93" s="115">
        <v>5</v>
      </c>
      <c r="AQ93" s="115">
        <v>5</v>
      </c>
      <c r="AR93" s="115">
        <v>4</v>
      </c>
      <c r="AS93" s="115"/>
    </row>
    <row r="94" spans="1:45" ht="13" thickBot="1" x14ac:dyDescent="0.3">
      <c r="A94" s="121">
        <v>45342.56469215278</v>
      </c>
      <c r="B94" s="115" t="s">
        <v>295</v>
      </c>
      <c r="C94" s="117" t="s">
        <v>296</v>
      </c>
      <c r="D94" s="117">
        <v>2021</v>
      </c>
      <c r="E94" s="115" t="s">
        <v>44</v>
      </c>
      <c r="F94" s="117" t="s">
        <v>45</v>
      </c>
      <c r="G94" s="117">
        <v>24</v>
      </c>
      <c r="H94" s="115" t="s">
        <v>297</v>
      </c>
      <c r="I94" s="154" t="s">
        <v>610</v>
      </c>
      <c r="J94" s="115">
        <v>3</v>
      </c>
      <c r="K94" s="115">
        <v>2</v>
      </c>
      <c r="L94" s="115">
        <v>1</v>
      </c>
      <c r="M94" s="115">
        <v>3</v>
      </c>
      <c r="N94" s="115">
        <v>1</v>
      </c>
      <c r="O94" s="115">
        <v>2</v>
      </c>
      <c r="P94" s="115">
        <v>1</v>
      </c>
      <c r="Q94" s="115">
        <v>3</v>
      </c>
      <c r="R94" s="115">
        <v>3</v>
      </c>
      <c r="S94" s="115">
        <v>1</v>
      </c>
      <c r="T94" s="115">
        <v>2</v>
      </c>
      <c r="U94" s="115">
        <v>2</v>
      </c>
      <c r="V94" s="115">
        <v>2</v>
      </c>
      <c r="W94" s="115">
        <v>1</v>
      </c>
      <c r="X94" s="115">
        <v>4</v>
      </c>
      <c r="Y94" s="115">
        <v>1</v>
      </c>
      <c r="Z94" s="115">
        <v>2</v>
      </c>
      <c r="AA94" s="115">
        <v>1</v>
      </c>
      <c r="AB94" s="115">
        <v>1</v>
      </c>
      <c r="AC94" s="115">
        <v>2</v>
      </c>
      <c r="AD94" s="115">
        <v>2</v>
      </c>
      <c r="AE94" s="115">
        <v>4</v>
      </c>
      <c r="AF94" s="115">
        <v>3</v>
      </c>
      <c r="AG94" s="115">
        <v>3</v>
      </c>
      <c r="AH94" s="115">
        <v>2</v>
      </c>
      <c r="AI94" s="115">
        <v>4</v>
      </c>
      <c r="AJ94" s="115">
        <v>1</v>
      </c>
      <c r="AK94" s="115">
        <v>5</v>
      </c>
      <c r="AL94" s="115">
        <v>5</v>
      </c>
      <c r="AM94" s="115">
        <v>1</v>
      </c>
      <c r="AN94" s="115">
        <v>4</v>
      </c>
      <c r="AO94" s="115">
        <v>3</v>
      </c>
      <c r="AP94" s="115">
        <v>2</v>
      </c>
      <c r="AQ94" s="115">
        <v>4</v>
      </c>
      <c r="AR94" s="115">
        <v>3</v>
      </c>
      <c r="AS94" s="115"/>
    </row>
    <row r="95" spans="1:45" ht="13" thickBot="1" x14ac:dyDescent="0.3">
      <c r="A95" s="121">
        <v>45342.565522951394</v>
      </c>
      <c r="B95" s="115" t="s">
        <v>298</v>
      </c>
      <c r="C95" s="117" t="s">
        <v>299</v>
      </c>
      <c r="D95" s="117">
        <v>2021</v>
      </c>
      <c r="E95" s="115" t="s">
        <v>44</v>
      </c>
      <c r="F95" s="117" t="s">
        <v>45</v>
      </c>
      <c r="G95" s="117">
        <v>24</v>
      </c>
      <c r="H95" s="115" t="s">
        <v>297</v>
      </c>
      <c r="I95" s="154" t="s">
        <v>613</v>
      </c>
      <c r="J95" s="115">
        <v>2</v>
      </c>
      <c r="K95" s="115">
        <v>2</v>
      </c>
      <c r="L95" s="115">
        <v>4</v>
      </c>
      <c r="M95" s="115">
        <v>4</v>
      </c>
      <c r="N95" s="115">
        <v>1</v>
      </c>
      <c r="O95" s="115">
        <v>4</v>
      </c>
      <c r="P95" s="115">
        <v>3</v>
      </c>
      <c r="Q95" s="115">
        <v>1</v>
      </c>
      <c r="R95" s="115">
        <v>3</v>
      </c>
      <c r="S95" s="115">
        <v>4</v>
      </c>
      <c r="T95" s="115">
        <v>1</v>
      </c>
      <c r="U95" s="115">
        <v>4</v>
      </c>
      <c r="V95" s="115">
        <v>4</v>
      </c>
      <c r="W95" s="115">
        <v>2</v>
      </c>
      <c r="X95" s="115">
        <v>3</v>
      </c>
      <c r="Y95" s="115">
        <v>3</v>
      </c>
      <c r="Z95" s="115">
        <v>1</v>
      </c>
      <c r="AA95" s="115">
        <v>1</v>
      </c>
      <c r="AB95" s="115">
        <v>1</v>
      </c>
      <c r="AC95" s="115">
        <v>5</v>
      </c>
      <c r="AD95" s="115">
        <v>1</v>
      </c>
      <c r="AE95" s="115">
        <v>4</v>
      </c>
      <c r="AF95" s="115">
        <v>5</v>
      </c>
      <c r="AG95" s="115">
        <v>5</v>
      </c>
      <c r="AH95" s="115">
        <v>5</v>
      </c>
      <c r="AI95" s="115">
        <v>1</v>
      </c>
      <c r="AJ95" s="115">
        <v>5</v>
      </c>
      <c r="AK95" s="115">
        <v>5</v>
      </c>
      <c r="AL95" s="115">
        <v>1</v>
      </c>
      <c r="AM95" s="115">
        <v>5</v>
      </c>
      <c r="AN95" s="115">
        <v>5</v>
      </c>
      <c r="AO95" s="115">
        <v>1</v>
      </c>
      <c r="AP95" s="115">
        <v>4</v>
      </c>
      <c r="AQ95" s="115">
        <v>2</v>
      </c>
      <c r="AR95" s="115">
        <v>4</v>
      </c>
      <c r="AS95" s="115"/>
    </row>
    <row r="96" spans="1:45" ht="13" thickBot="1" x14ac:dyDescent="0.3">
      <c r="A96" s="121">
        <v>45342.56640200231</v>
      </c>
      <c r="B96" s="115" t="s">
        <v>300</v>
      </c>
      <c r="C96" s="117" t="s">
        <v>301</v>
      </c>
      <c r="D96" s="117">
        <v>2021</v>
      </c>
      <c r="E96" s="115" t="s">
        <v>44</v>
      </c>
      <c r="F96" s="117" t="s">
        <v>45</v>
      </c>
      <c r="G96" s="117">
        <v>23</v>
      </c>
      <c r="H96" s="115" t="s">
        <v>297</v>
      </c>
      <c r="I96" s="154" t="s">
        <v>612</v>
      </c>
      <c r="J96" s="115">
        <v>1</v>
      </c>
      <c r="K96" s="115">
        <v>3</v>
      </c>
      <c r="L96" s="115">
        <v>4</v>
      </c>
      <c r="M96" s="115">
        <v>4</v>
      </c>
      <c r="N96" s="115">
        <v>4</v>
      </c>
      <c r="O96" s="115">
        <v>4</v>
      </c>
      <c r="P96" s="115">
        <v>3</v>
      </c>
      <c r="Q96" s="115">
        <v>1</v>
      </c>
      <c r="R96" s="115">
        <v>4</v>
      </c>
      <c r="S96" s="115">
        <v>4</v>
      </c>
      <c r="T96" s="115">
        <v>1</v>
      </c>
      <c r="U96" s="115">
        <v>4</v>
      </c>
      <c r="V96" s="115">
        <v>4</v>
      </c>
      <c r="W96" s="115">
        <v>4</v>
      </c>
      <c r="X96" s="115">
        <v>1</v>
      </c>
      <c r="Y96" s="115">
        <v>5</v>
      </c>
      <c r="Z96" s="115">
        <v>5</v>
      </c>
      <c r="AA96" s="115">
        <v>1</v>
      </c>
      <c r="AB96" s="115">
        <v>4</v>
      </c>
      <c r="AC96" s="115">
        <v>4</v>
      </c>
      <c r="AD96" s="115">
        <v>2</v>
      </c>
      <c r="AE96" s="115">
        <v>3</v>
      </c>
      <c r="AF96" s="115">
        <v>3</v>
      </c>
      <c r="AG96" s="115">
        <v>4</v>
      </c>
      <c r="AH96" s="115">
        <v>2</v>
      </c>
      <c r="AI96" s="115">
        <v>1</v>
      </c>
      <c r="AJ96" s="115">
        <v>5</v>
      </c>
      <c r="AK96" s="115">
        <v>5</v>
      </c>
      <c r="AL96" s="115">
        <v>5</v>
      </c>
      <c r="AM96" s="115">
        <v>5</v>
      </c>
      <c r="AN96" s="115">
        <v>5</v>
      </c>
      <c r="AO96" s="115">
        <v>5</v>
      </c>
      <c r="AP96" s="115">
        <v>5</v>
      </c>
      <c r="AQ96" s="115">
        <v>1</v>
      </c>
      <c r="AR96" s="115">
        <v>5</v>
      </c>
      <c r="AS96" s="115"/>
    </row>
    <row r="97" spans="1:45" ht="13" thickBot="1" x14ac:dyDescent="0.3">
      <c r="A97" s="121">
        <v>45342.757655289352</v>
      </c>
      <c r="B97" s="115" t="s">
        <v>302</v>
      </c>
      <c r="C97" s="117" t="s">
        <v>303</v>
      </c>
      <c r="D97" s="117">
        <v>2020</v>
      </c>
      <c r="E97" s="115" t="s">
        <v>44</v>
      </c>
      <c r="F97" s="117" t="s">
        <v>45</v>
      </c>
      <c r="G97" s="117">
        <v>23</v>
      </c>
      <c r="H97" s="116" t="s">
        <v>304</v>
      </c>
      <c r="I97" s="154" t="s">
        <v>613</v>
      </c>
      <c r="J97" s="115">
        <v>2</v>
      </c>
      <c r="K97" s="115">
        <v>3</v>
      </c>
      <c r="L97" s="115">
        <v>2</v>
      </c>
      <c r="M97" s="115">
        <v>2</v>
      </c>
      <c r="N97" s="115">
        <v>1</v>
      </c>
      <c r="O97" s="115">
        <v>4</v>
      </c>
      <c r="P97" s="115">
        <v>4</v>
      </c>
      <c r="Q97" s="115">
        <v>4</v>
      </c>
      <c r="R97" s="115">
        <v>4</v>
      </c>
      <c r="S97" s="115">
        <v>4</v>
      </c>
      <c r="T97" s="115">
        <v>4</v>
      </c>
      <c r="U97" s="115">
        <v>4</v>
      </c>
      <c r="V97" s="115">
        <v>4</v>
      </c>
      <c r="W97" s="115">
        <v>4</v>
      </c>
      <c r="X97" s="115">
        <v>4</v>
      </c>
      <c r="Y97" s="115">
        <v>5</v>
      </c>
      <c r="Z97" s="115">
        <v>5</v>
      </c>
      <c r="AA97" s="115">
        <v>5</v>
      </c>
      <c r="AB97" s="115">
        <v>5</v>
      </c>
      <c r="AC97" s="115">
        <v>5</v>
      </c>
      <c r="AD97" s="115">
        <v>5</v>
      </c>
      <c r="AE97" s="115">
        <v>5</v>
      </c>
      <c r="AF97" s="115">
        <v>5</v>
      </c>
      <c r="AG97" s="115">
        <v>5</v>
      </c>
      <c r="AH97" s="115">
        <v>5</v>
      </c>
      <c r="AI97" s="115">
        <v>5</v>
      </c>
      <c r="AJ97" s="115">
        <v>5</v>
      </c>
      <c r="AK97" s="115">
        <v>5</v>
      </c>
      <c r="AL97" s="115">
        <v>1</v>
      </c>
      <c r="AM97" s="115">
        <v>1</v>
      </c>
      <c r="AN97" s="115">
        <v>1</v>
      </c>
      <c r="AO97" s="115">
        <v>1</v>
      </c>
      <c r="AP97" s="115">
        <v>1</v>
      </c>
      <c r="AQ97" s="115">
        <v>3</v>
      </c>
      <c r="AR97" s="115">
        <v>3</v>
      </c>
      <c r="AS97" s="115"/>
    </row>
    <row r="98" spans="1:45" ht="13" thickBot="1" x14ac:dyDescent="0.3">
      <c r="A98" s="121">
        <v>45342.950012719906</v>
      </c>
      <c r="B98" s="115" t="s">
        <v>305</v>
      </c>
      <c r="C98" s="117" t="s">
        <v>306</v>
      </c>
      <c r="D98" s="117">
        <v>2021</v>
      </c>
      <c r="E98" s="115" t="s">
        <v>44</v>
      </c>
      <c r="F98" s="117" t="s">
        <v>45</v>
      </c>
      <c r="G98" s="117">
        <v>20</v>
      </c>
      <c r="H98" s="116" t="s">
        <v>307</v>
      </c>
      <c r="I98" s="154" t="s">
        <v>611</v>
      </c>
      <c r="J98" s="115">
        <v>2</v>
      </c>
      <c r="K98" s="115">
        <v>1</v>
      </c>
      <c r="L98" s="115">
        <v>1</v>
      </c>
      <c r="M98" s="115">
        <v>2</v>
      </c>
      <c r="N98" s="115">
        <v>3</v>
      </c>
      <c r="O98" s="115">
        <v>2</v>
      </c>
      <c r="P98" s="115">
        <v>2</v>
      </c>
      <c r="Q98" s="115">
        <v>2</v>
      </c>
      <c r="R98" s="115">
        <v>2</v>
      </c>
      <c r="S98" s="115">
        <v>2</v>
      </c>
      <c r="T98" s="115">
        <v>1</v>
      </c>
      <c r="U98" s="115">
        <v>2</v>
      </c>
      <c r="V98" s="115">
        <v>1</v>
      </c>
      <c r="W98" s="115">
        <v>2</v>
      </c>
      <c r="X98" s="115">
        <v>2</v>
      </c>
      <c r="Y98" s="115">
        <v>4</v>
      </c>
      <c r="Z98" s="115">
        <v>4</v>
      </c>
      <c r="AA98" s="115">
        <v>3</v>
      </c>
      <c r="AB98" s="115">
        <v>2</v>
      </c>
      <c r="AC98" s="115">
        <v>3</v>
      </c>
      <c r="AD98" s="115">
        <v>3</v>
      </c>
      <c r="AE98" s="115">
        <v>3</v>
      </c>
      <c r="AF98" s="115">
        <v>3</v>
      </c>
      <c r="AG98" s="115">
        <v>3</v>
      </c>
      <c r="AH98" s="115">
        <v>3</v>
      </c>
      <c r="AI98" s="115">
        <v>3</v>
      </c>
      <c r="AJ98" s="115">
        <v>3</v>
      </c>
      <c r="AK98" s="115">
        <v>3</v>
      </c>
      <c r="AL98" s="115">
        <v>3</v>
      </c>
      <c r="AM98" s="115">
        <v>3</v>
      </c>
      <c r="AN98" s="115">
        <v>3</v>
      </c>
      <c r="AO98" s="115">
        <v>3</v>
      </c>
      <c r="AP98" s="115">
        <v>3</v>
      </c>
      <c r="AQ98" s="115">
        <v>3</v>
      </c>
      <c r="AR98" s="115">
        <v>3</v>
      </c>
      <c r="AS98" s="115"/>
    </row>
    <row r="99" spans="1:45" ht="13" thickBot="1" x14ac:dyDescent="0.3">
      <c r="A99" s="121">
        <v>45342.98876821759</v>
      </c>
      <c r="B99" s="115" t="s">
        <v>308</v>
      </c>
      <c r="C99" s="117" t="s">
        <v>309</v>
      </c>
      <c r="D99" s="117">
        <v>2021</v>
      </c>
      <c r="E99" s="115" t="s">
        <v>44</v>
      </c>
      <c r="F99" s="117" t="s">
        <v>45</v>
      </c>
      <c r="G99" s="117">
        <v>20</v>
      </c>
      <c r="H99" s="116" t="s">
        <v>310</v>
      </c>
      <c r="I99" s="154" t="s">
        <v>609</v>
      </c>
      <c r="J99" s="115">
        <v>3</v>
      </c>
      <c r="K99" s="115">
        <v>2</v>
      </c>
      <c r="L99" s="115">
        <v>2</v>
      </c>
      <c r="M99" s="115">
        <v>2</v>
      </c>
      <c r="N99" s="115">
        <v>3</v>
      </c>
      <c r="O99" s="115">
        <v>2</v>
      </c>
      <c r="P99" s="115">
        <v>2</v>
      </c>
      <c r="Q99" s="115">
        <v>3</v>
      </c>
      <c r="R99" s="115">
        <v>3</v>
      </c>
      <c r="S99" s="115">
        <v>2</v>
      </c>
      <c r="T99" s="115">
        <v>2</v>
      </c>
      <c r="U99" s="115">
        <v>3</v>
      </c>
      <c r="V99" s="115">
        <v>2</v>
      </c>
      <c r="W99" s="115">
        <v>2</v>
      </c>
      <c r="X99" s="115">
        <v>2</v>
      </c>
      <c r="Y99" s="115">
        <v>4</v>
      </c>
      <c r="Z99" s="115">
        <v>5</v>
      </c>
      <c r="AA99" s="115">
        <v>3</v>
      </c>
      <c r="AB99" s="115">
        <v>3</v>
      </c>
      <c r="AC99" s="115">
        <v>4</v>
      </c>
      <c r="AD99" s="115">
        <v>4</v>
      </c>
      <c r="AE99" s="115">
        <v>4</v>
      </c>
      <c r="AF99" s="115">
        <v>3</v>
      </c>
      <c r="AG99" s="115">
        <v>3</v>
      </c>
      <c r="AH99" s="115">
        <v>4</v>
      </c>
      <c r="AI99" s="115">
        <v>3</v>
      </c>
      <c r="AJ99" s="115">
        <v>3</v>
      </c>
      <c r="AK99" s="115">
        <v>4</v>
      </c>
      <c r="AL99" s="115">
        <v>3</v>
      </c>
      <c r="AM99" s="115">
        <v>2</v>
      </c>
      <c r="AN99" s="115">
        <v>3</v>
      </c>
      <c r="AO99" s="115">
        <v>3</v>
      </c>
      <c r="AP99" s="115">
        <v>4</v>
      </c>
      <c r="AQ99" s="115">
        <v>3</v>
      </c>
      <c r="AR99" s="115">
        <v>3</v>
      </c>
      <c r="AS99" s="115"/>
    </row>
    <row r="100" spans="1:45" ht="13" thickBot="1" x14ac:dyDescent="0.3">
      <c r="A100" s="121">
        <v>45342.997583715274</v>
      </c>
      <c r="B100" s="115" t="s">
        <v>311</v>
      </c>
      <c r="C100" s="117" t="s">
        <v>312</v>
      </c>
      <c r="D100" s="117">
        <v>2020</v>
      </c>
      <c r="E100" s="115" t="s">
        <v>44</v>
      </c>
      <c r="F100" s="117" t="s">
        <v>45</v>
      </c>
      <c r="G100" s="117">
        <v>24</v>
      </c>
      <c r="H100" s="115" t="s">
        <v>313</v>
      </c>
      <c r="I100" s="154" t="s">
        <v>610</v>
      </c>
      <c r="J100" s="115">
        <v>4</v>
      </c>
      <c r="K100" s="115">
        <v>1</v>
      </c>
      <c r="L100" s="115">
        <v>1</v>
      </c>
      <c r="M100" s="115">
        <v>2</v>
      </c>
      <c r="N100" s="115">
        <v>4</v>
      </c>
      <c r="O100" s="115">
        <v>2</v>
      </c>
      <c r="P100" s="115">
        <v>4</v>
      </c>
      <c r="Q100" s="115">
        <v>2</v>
      </c>
      <c r="R100" s="115">
        <v>4</v>
      </c>
      <c r="S100" s="115">
        <v>3</v>
      </c>
      <c r="T100" s="115">
        <v>2</v>
      </c>
      <c r="U100" s="115">
        <v>1</v>
      </c>
      <c r="V100" s="115">
        <v>1</v>
      </c>
      <c r="W100" s="115">
        <v>4</v>
      </c>
      <c r="X100" s="115">
        <v>3</v>
      </c>
      <c r="Y100" s="115">
        <v>5</v>
      </c>
      <c r="Z100" s="115">
        <v>5</v>
      </c>
      <c r="AA100" s="115">
        <v>1</v>
      </c>
      <c r="AB100" s="115">
        <v>3</v>
      </c>
      <c r="AC100" s="115">
        <v>5</v>
      </c>
      <c r="AD100" s="115">
        <v>3</v>
      </c>
      <c r="AE100" s="115">
        <v>5</v>
      </c>
      <c r="AF100" s="115">
        <v>5</v>
      </c>
      <c r="AG100" s="115">
        <v>5</v>
      </c>
      <c r="AH100" s="115">
        <v>5</v>
      </c>
      <c r="AI100" s="115">
        <v>4</v>
      </c>
      <c r="AJ100" s="115">
        <v>5</v>
      </c>
      <c r="AK100" s="115">
        <v>5</v>
      </c>
      <c r="AL100" s="115">
        <v>5</v>
      </c>
      <c r="AM100" s="115">
        <v>1</v>
      </c>
      <c r="AN100" s="115">
        <v>5</v>
      </c>
      <c r="AO100" s="115">
        <v>3</v>
      </c>
      <c r="AP100" s="115">
        <v>5</v>
      </c>
      <c r="AQ100" s="115">
        <v>5</v>
      </c>
      <c r="AR100" s="115">
        <v>5</v>
      </c>
      <c r="AS100" s="115"/>
    </row>
    <row r="101" spans="1:45" ht="13" thickBot="1" x14ac:dyDescent="0.3">
      <c r="A101" s="121">
        <v>45343.001370127313</v>
      </c>
      <c r="B101" s="115" t="s">
        <v>314</v>
      </c>
      <c r="C101" s="117" t="s">
        <v>315</v>
      </c>
      <c r="D101" s="117">
        <v>2021</v>
      </c>
      <c r="E101" s="115" t="s">
        <v>44</v>
      </c>
      <c r="F101" s="117" t="s">
        <v>45</v>
      </c>
      <c r="G101" s="117">
        <v>20</v>
      </c>
      <c r="H101" s="116" t="s">
        <v>316</v>
      </c>
      <c r="I101" s="154" t="s">
        <v>609</v>
      </c>
      <c r="J101" s="115">
        <v>4</v>
      </c>
      <c r="K101" s="115">
        <v>2</v>
      </c>
      <c r="L101" s="115">
        <v>2</v>
      </c>
      <c r="M101" s="115">
        <v>1</v>
      </c>
      <c r="N101" s="115">
        <v>3</v>
      </c>
      <c r="O101" s="115">
        <v>1</v>
      </c>
      <c r="P101" s="115">
        <v>2</v>
      </c>
      <c r="Q101" s="115">
        <v>3</v>
      </c>
      <c r="R101" s="115">
        <v>3</v>
      </c>
      <c r="S101" s="115">
        <v>3</v>
      </c>
      <c r="T101" s="115">
        <v>2</v>
      </c>
      <c r="U101" s="115">
        <v>2</v>
      </c>
      <c r="V101" s="115">
        <v>1</v>
      </c>
      <c r="W101" s="115">
        <v>3</v>
      </c>
      <c r="X101" s="115">
        <v>3</v>
      </c>
      <c r="Y101" s="115">
        <v>3</v>
      </c>
      <c r="Z101" s="115">
        <v>4</v>
      </c>
      <c r="AA101" s="115">
        <v>3</v>
      </c>
      <c r="AB101" s="115">
        <v>3</v>
      </c>
      <c r="AC101" s="115">
        <v>2</v>
      </c>
      <c r="AD101" s="115">
        <v>4</v>
      </c>
      <c r="AE101" s="115">
        <v>4</v>
      </c>
      <c r="AF101" s="115">
        <v>4</v>
      </c>
      <c r="AG101" s="115">
        <v>4</v>
      </c>
      <c r="AH101" s="115">
        <v>2</v>
      </c>
      <c r="AI101" s="115">
        <v>4</v>
      </c>
      <c r="AJ101" s="115">
        <v>3</v>
      </c>
      <c r="AK101" s="115">
        <v>4</v>
      </c>
      <c r="AL101" s="115">
        <v>3</v>
      </c>
      <c r="AM101" s="115">
        <v>4</v>
      </c>
      <c r="AN101" s="115">
        <v>4</v>
      </c>
      <c r="AO101" s="115">
        <v>4</v>
      </c>
      <c r="AP101" s="115">
        <v>3</v>
      </c>
      <c r="AQ101" s="115">
        <v>3</v>
      </c>
      <c r="AR101" s="115">
        <v>3</v>
      </c>
      <c r="AS101" s="115"/>
    </row>
    <row r="102" spans="1:45" ht="13" thickBot="1" x14ac:dyDescent="0.3">
      <c r="A102" s="121">
        <v>45343.33911450232</v>
      </c>
      <c r="B102" s="115" t="s">
        <v>317</v>
      </c>
      <c r="C102" s="117" t="s">
        <v>318</v>
      </c>
      <c r="D102" s="117">
        <v>2021</v>
      </c>
      <c r="E102" s="115" t="s">
        <v>44</v>
      </c>
      <c r="F102" s="117" t="s">
        <v>45</v>
      </c>
      <c r="G102" s="117">
        <v>20</v>
      </c>
      <c r="H102" s="116" t="s">
        <v>319</v>
      </c>
      <c r="I102" s="154" t="s">
        <v>609</v>
      </c>
      <c r="J102" s="115">
        <v>1</v>
      </c>
      <c r="K102" s="115">
        <v>1</v>
      </c>
      <c r="L102" s="115">
        <v>2</v>
      </c>
      <c r="M102" s="115">
        <v>2</v>
      </c>
      <c r="N102" s="115">
        <v>3</v>
      </c>
      <c r="O102" s="115">
        <v>1</v>
      </c>
      <c r="P102" s="115">
        <v>2</v>
      </c>
      <c r="Q102" s="115">
        <v>2</v>
      </c>
      <c r="R102" s="115">
        <v>1</v>
      </c>
      <c r="S102" s="115">
        <v>3</v>
      </c>
      <c r="T102" s="115">
        <v>3</v>
      </c>
      <c r="U102" s="115">
        <v>2</v>
      </c>
      <c r="V102" s="115">
        <v>1</v>
      </c>
      <c r="W102" s="115">
        <v>2</v>
      </c>
      <c r="X102" s="115">
        <v>3</v>
      </c>
      <c r="Y102" s="115">
        <v>2</v>
      </c>
      <c r="Z102" s="115">
        <v>3</v>
      </c>
      <c r="AA102" s="115">
        <v>2</v>
      </c>
      <c r="AB102" s="115">
        <v>2</v>
      </c>
      <c r="AC102" s="115">
        <v>2</v>
      </c>
      <c r="AD102" s="115">
        <v>1</v>
      </c>
      <c r="AE102" s="115">
        <v>3</v>
      </c>
      <c r="AF102" s="115">
        <v>2</v>
      </c>
      <c r="AG102" s="115">
        <v>3</v>
      </c>
      <c r="AH102" s="115">
        <v>3</v>
      </c>
      <c r="AI102" s="115">
        <v>3</v>
      </c>
      <c r="AJ102" s="115">
        <v>3</v>
      </c>
      <c r="AK102" s="115">
        <v>3</v>
      </c>
      <c r="AL102" s="115">
        <v>3</v>
      </c>
      <c r="AM102" s="115">
        <v>3</v>
      </c>
      <c r="AN102" s="115">
        <v>3</v>
      </c>
      <c r="AO102" s="115">
        <v>3</v>
      </c>
      <c r="AP102" s="115">
        <v>1</v>
      </c>
      <c r="AQ102" s="115">
        <v>3</v>
      </c>
      <c r="AR102" s="115">
        <v>3</v>
      </c>
      <c r="AS102" s="115"/>
    </row>
    <row r="103" spans="1:45" ht="13" thickBot="1" x14ac:dyDescent="0.3">
      <c r="A103" s="121">
        <v>45343.750129074077</v>
      </c>
      <c r="B103" s="115" t="s">
        <v>320</v>
      </c>
      <c r="C103" s="117" t="s">
        <v>321</v>
      </c>
      <c r="D103" s="117">
        <v>2020</v>
      </c>
      <c r="E103" s="115" t="s">
        <v>44</v>
      </c>
      <c r="F103" s="117" t="s">
        <v>45</v>
      </c>
      <c r="G103" s="117">
        <v>21</v>
      </c>
      <c r="H103" s="116" t="s">
        <v>322</v>
      </c>
      <c r="I103" s="154" t="s">
        <v>609</v>
      </c>
      <c r="J103" s="115">
        <v>3</v>
      </c>
      <c r="K103" s="115">
        <v>2</v>
      </c>
      <c r="L103" s="115">
        <v>2</v>
      </c>
      <c r="M103" s="115">
        <v>1</v>
      </c>
      <c r="N103" s="115">
        <v>3</v>
      </c>
      <c r="O103" s="115">
        <v>3</v>
      </c>
      <c r="P103" s="115">
        <v>2</v>
      </c>
      <c r="Q103" s="115">
        <v>3</v>
      </c>
      <c r="R103" s="115">
        <v>2</v>
      </c>
      <c r="S103" s="115">
        <v>2</v>
      </c>
      <c r="T103" s="115">
        <v>2</v>
      </c>
      <c r="U103" s="115">
        <v>3</v>
      </c>
      <c r="V103" s="115">
        <v>2</v>
      </c>
      <c r="W103" s="115">
        <v>2</v>
      </c>
      <c r="X103" s="115">
        <v>2</v>
      </c>
      <c r="Y103" s="115">
        <v>2</v>
      </c>
      <c r="Z103" s="115">
        <v>2</v>
      </c>
      <c r="AA103" s="115">
        <v>4</v>
      </c>
      <c r="AB103" s="115">
        <v>2</v>
      </c>
      <c r="AC103" s="115">
        <v>2</v>
      </c>
      <c r="AD103" s="115">
        <v>2</v>
      </c>
      <c r="AE103" s="115">
        <v>3</v>
      </c>
      <c r="AF103" s="115">
        <v>3</v>
      </c>
      <c r="AG103" s="115">
        <v>2</v>
      </c>
      <c r="AH103" s="115">
        <v>2</v>
      </c>
      <c r="AI103" s="115">
        <v>2</v>
      </c>
      <c r="AJ103" s="115">
        <v>2</v>
      </c>
      <c r="AK103" s="115">
        <v>1</v>
      </c>
      <c r="AL103" s="115">
        <v>2</v>
      </c>
      <c r="AM103" s="115">
        <v>2</v>
      </c>
      <c r="AN103" s="115">
        <v>2</v>
      </c>
      <c r="AO103" s="115">
        <v>2</v>
      </c>
      <c r="AP103" s="115">
        <v>4</v>
      </c>
      <c r="AQ103" s="115">
        <v>2</v>
      </c>
      <c r="AR103" s="115">
        <v>4</v>
      </c>
      <c r="AS103" s="115"/>
    </row>
    <row r="104" spans="1:45" ht="13" thickBot="1" x14ac:dyDescent="0.3">
      <c r="A104" s="121">
        <v>45343.753144016198</v>
      </c>
      <c r="B104" s="115" t="s">
        <v>323</v>
      </c>
      <c r="C104" s="117" t="s">
        <v>324</v>
      </c>
      <c r="D104" s="117">
        <v>2020</v>
      </c>
      <c r="E104" s="115" t="s">
        <v>44</v>
      </c>
      <c r="F104" s="117" t="s">
        <v>45</v>
      </c>
      <c r="G104" s="117">
        <v>23</v>
      </c>
      <c r="H104" s="116" t="s">
        <v>325</v>
      </c>
      <c r="I104" s="154" t="s">
        <v>609</v>
      </c>
      <c r="J104" s="115">
        <v>2</v>
      </c>
      <c r="K104" s="115">
        <v>2</v>
      </c>
      <c r="L104" s="115">
        <v>3</v>
      </c>
      <c r="M104" s="115">
        <v>1</v>
      </c>
      <c r="N104" s="115">
        <v>4</v>
      </c>
      <c r="O104" s="115">
        <v>2</v>
      </c>
      <c r="P104" s="115">
        <v>3</v>
      </c>
      <c r="Q104" s="115">
        <v>2</v>
      </c>
      <c r="R104" s="115">
        <v>4</v>
      </c>
      <c r="S104" s="115">
        <v>2</v>
      </c>
      <c r="T104" s="115">
        <v>2</v>
      </c>
      <c r="U104" s="115">
        <v>1</v>
      </c>
      <c r="V104" s="115">
        <v>1</v>
      </c>
      <c r="W104" s="115">
        <v>2</v>
      </c>
      <c r="X104" s="115">
        <v>2</v>
      </c>
      <c r="Y104" s="115">
        <v>5</v>
      </c>
      <c r="Z104" s="115">
        <v>4</v>
      </c>
      <c r="AA104" s="115">
        <v>4</v>
      </c>
      <c r="AB104" s="115">
        <v>4</v>
      </c>
      <c r="AC104" s="115">
        <v>4</v>
      </c>
      <c r="AD104" s="115">
        <v>5</v>
      </c>
      <c r="AE104" s="115">
        <v>4</v>
      </c>
      <c r="AF104" s="115">
        <v>3</v>
      </c>
      <c r="AG104" s="115">
        <v>2</v>
      </c>
      <c r="AH104" s="115">
        <v>1</v>
      </c>
      <c r="AI104" s="115">
        <v>3</v>
      </c>
      <c r="AJ104" s="115">
        <v>3</v>
      </c>
      <c r="AK104" s="115">
        <v>2</v>
      </c>
      <c r="AL104" s="115">
        <v>3</v>
      </c>
      <c r="AM104" s="115">
        <v>2</v>
      </c>
      <c r="AN104" s="115">
        <v>5</v>
      </c>
      <c r="AO104" s="115">
        <v>4</v>
      </c>
      <c r="AP104" s="115">
        <v>2</v>
      </c>
      <c r="AQ104" s="115">
        <v>2</v>
      </c>
      <c r="AR104" s="115">
        <v>4</v>
      </c>
      <c r="AS104" s="115"/>
    </row>
    <row r="105" spans="1:45" ht="13" thickBot="1" x14ac:dyDescent="0.3">
      <c r="A105" s="121">
        <v>45343.758909814816</v>
      </c>
      <c r="B105" s="115" t="s">
        <v>326</v>
      </c>
      <c r="C105" s="117" t="s">
        <v>327</v>
      </c>
      <c r="D105" s="117">
        <v>2021</v>
      </c>
      <c r="E105" s="115" t="s">
        <v>44</v>
      </c>
      <c r="F105" s="117" t="s">
        <v>45</v>
      </c>
      <c r="G105" s="117">
        <v>22</v>
      </c>
      <c r="H105" s="116" t="s">
        <v>328</v>
      </c>
      <c r="I105" s="154" t="s">
        <v>609</v>
      </c>
      <c r="J105" s="115">
        <v>3</v>
      </c>
      <c r="K105" s="115">
        <v>2</v>
      </c>
      <c r="L105" s="115">
        <v>3</v>
      </c>
      <c r="M105" s="115">
        <v>3</v>
      </c>
      <c r="N105" s="115">
        <v>4</v>
      </c>
      <c r="O105" s="115">
        <v>3</v>
      </c>
      <c r="P105" s="115">
        <v>4</v>
      </c>
      <c r="Q105" s="115">
        <v>2</v>
      </c>
      <c r="R105" s="115">
        <v>4</v>
      </c>
      <c r="S105" s="115">
        <v>3</v>
      </c>
      <c r="T105" s="115">
        <v>1</v>
      </c>
      <c r="U105" s="115">
        <v>2</v>
      </c>
      <c r="V105" s="115">
        <v>1</v>
      </c>
      <c r="W105" s="115">
        <v>4</v>
      </c>
      <c r="X105" s="115">
        <v>2</v>
      </c>
      <c r="Y105" s="115">
        <v>5</v>
      </c>
      <c r="Z105" s="115">
        <v>3</v>
      </c>
      <c r="AA105" s="115">
        <v>3</v>
      </c>
      <c r="AB105" s="115">
        <v>3</v>
      </c>
      <c r="AC105" s="115">
        <v>3</v>
      </c>
      <c r="AD105" s="115">
        <v>5</v>
      </c>
      <c r="AE105" s="115">
        <v>3</v>
      </c>
      <c r="AF105" s="115">
        <v>3</v>
      </c>
      <c r="AG105" s="115">
        <v>5</v>
      </c>
      <c r="AH105" s="115">
        <v>4</v>
      </c>
      <c r="AI105" s="115">
        <v>3</v>
      </c>
      <c r="AJ105" s="115">
        <v>4</v>
      </c>
      <c r="AK105" s="115">
        <v>5</v>
      </c>
      <c r="AL105" s="115">
        <v>3</v>
      </c>
      <c r="AM105" s="115">
        <v>3</v>
      </c>
      <c r="AN105" s="115">
        <v>4</v>
      </c>
      <c r="AO105" s="115">
        <v>3</v>
      </c>
      <c r="AP105" s="115">
        <v>3</v>
      </c>
      <c r="AQ105" s="115">
        <v>4</v>
      </c>
      <c r="AR105" s="115">
        <v>3</v>
      </c>
      <c r="AS105" s="115"/>
    </row>
    <row r="106" spans="1:45" ht="13" thickBot="1" x14ac:dyDescent="0.3">
      <c r="A106" s="121">
        <v>45343.758992592593</v>
      </c>
      <c r="B106" s="115" t="s">
        <v>329</v>
      </c>
      <c r="C106" s="117" t="s">
        <v>330</v>
      </c>
      <c r="D106" s="117">
        <v>2020</v>
      </c>
      <c r="E106" s="115" t="s">
        <v>44</v>
      </c>
      <c r="F106" s="117" t="s">
        <v>45</v>
      </c>
      <c r="G106" s="117">
        <v>22</v>
      </c>
      <c r="H106" s="115" t="s">
        <v>331</v>
      </c>
      <c r="I106" s="154" t="s">
        <v>609</v>
      </c>
      <c r="J106" s="115">
        <v>3</v>
      </c>
      <c r="K106" s="115">
        <v>2</v>
      </c>
      <c r="L106" s="115">
        <v>3</v>
      </c>
      <c r="M106" s="115">
        <v>2</v>
      </c>
      <c r="N106" s="115">
        <v>4</v>
      </c>
      <c r="O106" s="115">
        <v>2</v>
      </c>
      <c r="P106" s="115">
        <v>3</v>
      </c>
      <c r="Q106" s="115">
        <v>3</v>
      </c>
      <c r="R106" s="115">
        <v>2</v>
      </c>
      <c r="S106" s="115">
        <v>2</v>
      </c>
      <c r="T106" s="115">
        <v>2</v>
      </c>
      <c r="U106" s="115">
        <v>3</v>
      </c>
      <c r="V106" s="115">
        <v>2</v>
      </c>
      <c r="W106" s="115">
        <v>4</v>
      </c>
      <c r="X106" s="115">
        <v>2</v>
      </c>
      <c r="Y106" s="115">
        <v>4</v>
      </c>
      <c r="Z106" s="115">
        <v>4</v>
      </c>
      <c r="AA106" s="115">
        <v>4</v>
      </c>
      <c r="AB106" s="115">
        <v>3</v>
      </c>
      <c r="AC106" s="115">
        <v>4</v>
      </c>
      <c r="AD106" s="115">
        <v>4</v>
      </c>
      <c r="AE106" s="115">
        <v>4</v>
      </c>
      <c r="AF106" s="115">
        <v>3</v>
      </c>
      <c r="AG106" s="115">
        <v>4</v>
      </c>
      <c r="AH106" s="115">
        <v>3</v>
      </c>
      <c r="AI106" s="115">
        <v>4</v>
      </c>
      <c r="AJ106" s="115">
        <v>4</v>
      </c>
      <c r="AK106" s="115">
        <v>3</v>
      </c>
      <c r="AL106" s="115">
        <v>4</v>
      </c>
      <c r="AM106" s="115">
        <v>5</v>
      </c>
      <c r="AN106" s="115">
        <v>5</v>
      </c>
      <c r="AO106" s="115">
        <v>5</v>
      </c>
      <c r="AP106" s="115">
        <v>4</v>
      </c>
      <c r="AQ106" s="115">
        <v>4</v>
      </c>
      <c r="AR106" s="115">
        <v>4</v>
      </c>
      <c r="AS106" s="115"/>
    </row>
    <row r="107" spans="1:45" ht="13" thickBot="1" x14ac:dyDescent="0.3">
      <c r="A107" s="121">
        <v>45343.759743877315</v>
      </c>
      <c r="B107" s="115" t="s">
        <v>332</v>
      </c>
      <c r="C107" s="117" t="s">
        <v>333</v>
      </c>
      <c r="D107" s="117">
        <v>2020</v>
      </c>
      <c r="E107" s="115" t="s">
        <v>44</v>
      </c>
      <c r="F107" s="117" t="s">
        <v>45</v>
      </c>
      <c r="G107" s="117">
        <v>21</v>
      </c>
      <c r="H107" s="116" t="s">
        <v>334</v>
      </c>
      <c r="I107" s="154" t="s">
        <v>609</v>
      </c>
      <c r="J107" s="115">
        <v>2</v>
      </c>
      <c r="K107" s="115">
        <v>1</v>
      </c>
      <c r="L107" s="115">
        <v>1</v>
      </c>
      <c r="M107" s="115">
        <v>2</v>
      </c>
      <c r="N107" s="115">
        <v>2</v>
      </c>
      <c r="O107" s="115">
        <v>1</v>
      </c>
      <c r="P107" s="115">
        <v>1</v>
      </c>
      <c r="Q107" s="115">
        <v>1</v>
      </c>
      <c r="R107" s="115">
        <v>3</v>
      </c>
      <c r="S107" s="115">
        <v>2</v>
      </c>
      <c r="T107" s="115">
        <v>2</v>
      </c>
      <c r="U107" s="115">
        <v>1</v>
      </c>
      <c r="V107" s="115">
        <v>1</v>
      </c>
      <c r="W107" s="115">
        <v>1</v>
      </c>
      <c r="X107" s="115">
        <v>1</v>
      </c>
      <c r="Y107" s="115">
        <v>3</v>
      </c>
      <c r="Z107" s="115">
        <v>3</v>
      </c>
      <c r="AA107" s="115">
        <v>1</v>
      </c>
      <c r="AB107" s="115">
        <v>2</v>
      </c>
      <c r="AC107" s="115">
        <v>2</v>
      </c>
      <c r="AD107" s="115">
        <v>3</v>
      </c>
      <c r="AE107" s="115">
        <v>1</v>
      </c>
      <c r="AF107" s="115">
        <v>3</v>
      </c>
      <c r="AG107" s="115">
        <v>1</v>
      </c>
      <c r="AH107" s="115">
        <v>1</v>
      </c>
      <c r="AI107" s="115">
        <v>1</v>
      </c>
      <c r="AJ107" s="115">
        <v>3</v>
      </c>
      <c r="AK107" s="115">
        <v>1</v>
      </c>
      <c r="AL107" s="115">
        <v>1</v>
      </c>
      <c r="AM107" s="115">
        <v>2</v>
      </c>
      <c r="AN107" s="115">
        <v>4</v>
      </c>
      <c r="AO107" s="115">
        <v>1</v>
      </c>
      <c r="AP107" s="115">
        <v>1</v>
      </c>
      <c r="AQ107" s="115">
        <v>1</v>
      </c>
      <c r="AR107" s="115">
        <v>3</v>
      </c>
      <c r="AS107" s="115"/>
    </row>
    <row r="108" spans="1:45" ht="13" thickBot="1" x14ac:dyDescent="0.3">
      <c r="A108" s="121">
        <v>45343.764897800924</v>
      </c>
      <c r="B108" s="115" t="s">
        <v>335</v>
      </c>
      <c r="C108" s="117" t="s">
        <v>336</v>
      </c>
      <c r="D108" s="117">
        <v>2020</v>
      </c>
      <c r="E108" s="115" t="s">
        <v>44</v>
      </c>
      <c r="F108" s="117" t="s">
        <v>45</v>
      </c>
      <c r="G108" s="117">
        <v>21</v>
      </c>
      <c r="H108" s="116" t="s">
        <v>337</v>
      </c>
      <c r="I108" s="154" t="s">
        <v>609</v>
      </c>
      <c r="J108" s="115">
        <v>2</v>
      </c>
      <c r="K108" s="115">
        <v>1</v>
      </c>
      <c r="L108" s="115">
        <v>3</v>
      </c>
      <c r="M108" s="115">
        <v>2</v>
      </c>
      <c r="N108" s="115">
        <v>4</v>
      </c>
      <c r="O108" s="115">
        <v>3</v>
      </c>
      <c r="P108" s="115">
        <v>4</v>
      </c>
      <c r="Q108" s="115">
        <v>4</v>
      </c>
      <c r="R108" s="115">
        <v>4</v>
      </c>
      <c r="S108" s="115">
        <v>2</v>
      </c>
      <c r="T108" s="115">
        <v>2</v>
      </c>
      <c r="U108" s="115">
        <v>2</v>
      </c>
      <c r="V108" s="115">
        <v>2</v>
      </c>
      <c r="W108" s="115">
        <v>4</v>
      </c>
      <c r="X108" s="115">
        <v>1</v>
      </c>
      <c r="Y108" s="115">
        <v>5</v>
      </c>
      <c r="Z108" s="115">
        <v>5</v>
      </c>
      <c r="AA108" s="115">
        <v>3</v>
      </c>
      <c r="AB108" s="115">
        <v>2</v>
      </c>
      <c r="AC108" s="115">
        <v>3</v>
      </c>
      <c r="AD108" s="115">
        <v>3</v>
      </c>
      <c r="AE108" s="115">
        <v>3</v>
      </c>
      <c r="AF108" s="115">
        <v>5</v>
      </c>
      <c r="AG108" s="115">
        <v>5</v>
      </c>
      <c r="AH108" s="115">
        <v>5</v>
      </c>
      <c r="AI108" s="115">
        <v>1</v>
      </c>
      <c r="AJ108" s="115">
        <v>1</v>
      </c>
      <c r="AK108" s="115">
        <v>5</v>
      </c>
      <c r="AL108" s="115">
        <v>1</v>
      </c>
      <c r="AM108" s="115">
        <v>3</v>
      </c>
      <c r="AN108" s="115">
        <v>5</v>
      </c>
      <c r="AO108" s="115">
        <v>3</v>
      </c>
      <c r="AP108" s="115">
        <v>4</v>
      </c>
      <c r="AQ108" s="115">
        <v>4</v>
      </c>
      <c r="AR108" s="115">
        <v>3</v>
      </c>
      <c r="AS108" s="115"/>
    </row>
    <row r="109" spans="1:45" ht="13" thickBot="1" x14ac:dyDescent="0.3">
      <c r="A109" s="121">
        <v>45343.764904722222</v>
      </c>
      <c r="B109" s="115" t="s">
        <v>338</v>
      </c>
      <c r="C109" s="117" t="s">
        <v>339</v>
      </c>
      <c r="D109" s="117">
        <v>2020</v>
      </c>
      <c r="E109" s="115" t="s">
        <v>44</v>
      </c>
      <c r="F109" s="117" t="s">
        <v>45</v>
      </c>
      <c r="G109" s="117">
        <v>21</v>
      </c>
      <c r="H109" s="116" t="s">
        <v>340</v>
      </c>
      <c r="I109" s="154" t="s">
        <v>609</v>
      </c>
      <c r="J109" s="115">
        <v>3</v>
      </c>
      <c r="K109" s="115">
        <v>2</v>
      </c>
      <c r="L109" s="115">
        <v>1</v>
      </c>
      <c r="M109" s="115">
        <v>3</v>
      </c>
      <c r="N109" s="115">
        <v>4</v>
      </c>
      <c r="O109" s="115">
        <v>2</v>
      </c>
      <c r="P109" s="115">
        <v>4</v>
      </c>
      <c r="Q109" s="115">
        <v>1</v>
      </c>
      <c r="R109" s="115">
        <v>2</v>
      </c>
      <c r="S109" s="115">
        <v>2</v>
      </c>
      <c r="T109" s="115">
        <v>2</v>
      </c>
      <c r="U109" s="115">
        <v>3</v>
      </c>
      <c r="V109" s="115">
        <v>2</v>
      </c>
      <c r="W109" s="115">
        <v>2</v>
      </c>
      <c r="X109" s="115">
        <v>2</v>
      </c>
      <c r="Y109" s="115">
        <v>3</v>
      </c>
      <c r="Z109" s="115">
        <v>3</v>
      </c>
      <c r="AA109" s="115">
        <v>3</v>
      </c>
      <c r="AB109" s="115">
        <v>3</v>
      </c>
      <c r="AC109" s="115">
        <v>4</v>
      </c>
      <c r="AD109" s="115">
        <v>3</v>
      </c>
      <c r="AE109" s="115">
        <v>3</v>
      </c>
      <c r="AF109" s="115">
        <v>3</v>
      </c>
      <c r="AG109" s="115">
        <v>2</v>
      </c>
      <c r="AH109" s="115">
        <v>2</v>
      </c>
      <c r="AI109" s="115">
        <v>2</v>
      </c>
      <c r="AJ109" s="115">
        <v>3</v>
      </c>
      <c r="AK109" s="115">
        <v>4</v>
      </c>
      <c r="AL109" s="115">
        <v>2</v>
      </c>
      <c r="AM109" s="115">
        <v>3</v>
      </c>
      <c r="AN109" s="115">
        <v>2</v>
      </c>
      <c r="AO109" s="115">
        <v>2</v>
      </c>
      <c r="AP109" s="115">
        <v>2</v>
      </c>
      <c r="AQ109" s="115">
        <v>3</v>
      </c>
      <c r="AR109" s="115">
        <v>4</v>
      </c>
      <c r="AS109" s="115"/>
    </row>
    <row r="110" spans="1:45" ht="13" thickBot="1" x14ac:dyDescent="0.3">
      <c r="A110" s="121">
        <v>45343.766062222217</v>
      </c>
      <c r="B110" s="115" t="s">
        <v>341</v>
      </c>
      <c r="C110" s="117" t="s">
        <v>342</v>
      </c>
      <c r="D110" s="117">
        <v>2020</v>
      </c>
      <c r="E110" s="115" t="s">
        <v>44</v>
      </c>
      <c r="F110" s="117" t="s">
        <v>45</v>
      </c>
      <c r="G110" s="117">
        <v>21</v>
      </c>
      <c r="H110" s="116" t="s">
        <v>343</v>
      </c>
      <c r="I110" s="154" t="s">
        <v>609</v>
      </c>
      <c r="J110" s="115">
        <v>2</v>
      </c>
      <c r="K110" s="115">
        <v>2</v>
      </c>
      <c r="L110" s="115">
        <v>3</v>
      </c>
      <c r="M110" s="115">
        <v>2</v>
      </c>
      <c r="N110" s="115">
        <v>3</v>
      </c>
      <c r="O110" s="115">
        <v>2</v>
      </c>
      <c r="P110" s="115">
        <v>3</v>
      </c>
      <c r="Q110" s="115">
        <v>2</v>
      </c>
      <c r="R110" s="115">
        <v>2</v>
      </c>
      <c r="S110" s="115">
        <v>2</v>
      </c>
      <c r="T110" s="115">
        <v>3</v>
      </c>
      <c r="U110" s="115">
        <v>3</v>
      </c>
      <c r="V110" s="115">
        <v>3</v>
      </c>
      <c r="W110" s="115">
        <v>3</v>
      </c>
      <c r="X110" s="115">
        <v>3</v>
      </c>
      <c r="Y110" s="115">
        <v>3</v>
      </c>
      <c r="Z110" s="115">
        <v>4</v>
      </c>
      <c r="AA110" s="115">
        <v>4</v>
      </c>
      <c r="AB110" s="115">
        <v>3</v>
      </c>
      <c r="AC110" s="115">
        <v>4</v>
      </c>
      <c r="AD110" s="115">
        <v>4</v>
      </c>
      <c r="AE110" s="115">
        <v>3</v>
      </c>
      <c r="AF110" s="115">
        <v>4</v>
      </c>
      <c r="AG110" s="115">
        <v>4</v>
      </c>
      <c r="AH110" s="115">
        <v>3</v>
      </c>
      <c r="AI110" s="115">
        <v>4</v>
      </c>
      <c r="AJ110" s="115">
        <v>4</v>
      </c>
      <c r="AK110" s="115">
        <v>4</v>
      </c>
      <c r="AL110" s="115">
        <v>3</v>
      </c>
      <c r="AM110" s="115">
        <v>4</v>
      </c>
      <c r="AN110" s="115">
        <v>4</v>
      </c>
      <c r="AO110" s="115">
        <v>4</v>
      </c>
      <c r="AP110" s="115">
        <v>4</v>
      </c>
      <c r="AQ110" s="115">
        <v>4</v>
      </c>
      <c r="AR110" s="115">
        <v>3</v>
      </c>
      <c r="AS110" s="115"/>
    </row>
    <row r="111" spans="1:45" ht="13" thickBot="1" x14ac:dyDescent="0.3">
      <c r="A111" s="121">
        <v>45343.776034351853</v>
      </c>
      <c r="B111" s="115" t="s">
        <v>344</v>
      </c>
      <c r="C111" s="117" t="s">
        <v>345</v>
      </c>
      <c r="D111" s="117">
        <v>2020</v>
      </c>
      <c r="E111" s="115" t="s">
        <v>44</v>
      </c>
      <c r="F111" s="117" t="s">
        <v>45</v>
      </c>
      <c r="G111" s="117">
        <v>22</v>
      </c>
      <c r="H111" s="116" t="s">
        <v>346</v>
      </c>
      <c r="I111" s="154" t="s">
        <v>609</v>
      </c>
      <c r="J111" s="115">
        <v>3</v>
      </c>
      <c r="K111" s="115">
        <v>1</v>
      </c>
      <c r="L111" s="115">
        <v>1</v>
      </c>
      <c r="M111" s="115">
        <v>2</v>
      </c>
      <c r="N111" s="115">
        <v>3</v>
      </c>
      <c r="O111" s="115">
        <v>1</v>
      </c>
      <c r="P111" s="115">
        <v>1</v>
      </c>
      <c r="Q111" s="115">
        <v>2</v>
      </c>
      <c r="R111" s="115">
        <v>1</v>
      </c>
      <c r="S111" s="115">
        <v>3</v>
      </c>
      <c r="T111" s="115">
        <v>1</v>
      </c>
      <c r="U111" s="115">
        <v>1</v>
      </c>
      <c r="V111" s="115">
        <v>1</v>
      </c>
      <c r="W111" s="115">
        <v>1</v>
      </c>
      <c r="X111" s="115">
        <v>1</v>
      </c>
      <c r="Y111" s="115">
        <v>3</v>
      </c>
      <c r="Z111" s="115">
        <v>3</v>
      </c>
      <c r="AA111" s="115">
        <v>1</v>
      </c>
      <c r="AB111" s="115">
        <v>3</v>
      </c>
      <c r="AC111" s="115">
        <v>1</v>
      </c>
      <c r="AD111" s="115">
        <v>1</v>
      </c>
      <c r="AE111" s="115">
        <v>1</v>
      </c>
      <c r="AF111" s="115">
        <v>3</v>
      </c>
      <c r="AG111" s="115">
        <v>1</v>
      </c>
      <c r="AH111" s="115">
        <v>3</v>
      </c>
      <c r="AI111" s="115">
        <v>3</v>
      </c>
      <c r="AJ111" s="115">
        <v>3</v>
      </c>
      <c r="AK111" s="115">
        <v>2</v>
      </c>
      <c r="AL111" s="115">
        <v>1</v>
      </c>
      <c r="AM111" s="115">
        <v>1</v>
      </c>
      <c r="AN111" s="115">
        <v>2</v>
      </c>
      <c r="AO111" s="115">
        <v>3</v>
      </c>
      <c r="AP111" s="115">
        <v>1</v>
      </c>
      <c r="AQ111" s="115">
        <v>1</v>
      </c>
      <c r="AR111" s="115">
        <v>3</v>
      </c>
      <c r="AS111" s="115"/>
    </row>
    <row r="112" spans="1:45" ht="13" thickBot="1" x14ac:dyDescent="0.3">
      <c r="A112" s="121">
        <v>45343.788038043982</v>
      </c>
      <c r="B112" s="115" t="s">
        <v>209</v>
      </c>
      <c r="C112" s="117" t="s">
        <v>210</v>
      </c>
      <c r="D112" s="117">
        <v>2021</v>
      </c>
      <c r="E112" s="115" t="s">
        <v>44</v>
      </c>
      <c r="F112" s="117" t="s">
        <v>45</v>
      </c>
      <c r="G112" s="117">
        <v>19</v>
      </c>
      <c r="H112" s="116" t="s">
        <v>211</v>
      </c>
      <c r="I112" s="154" t="s">
        <v>610</v>
      </c>
      <c r="J112" s="115">
        <v>3</v>
      </c>
      <c r="K112" s="115">
        <v>1</v>
      </c>
      <c r="L112" s="115">
        <v>2</v>
      </c>
      <c r="M112" s="115">
        <v>2</v>
      </c>
      <c r="N112" s="115">
        <v>4</v>
      </c>
      <c r="O112" s="115">
        <v>1</v>
      </c>
      <c r="P112" s="115">
        <v>2</v>
      </c>
      <c r="Q112" s="115">
        <v>2</v>
      </c>
      <c r="R112" s="115">
        <v>2</v>
      </c>
      <c r="S112" s="115">
        <v>2</v>
      </c>
      <c r="T112" s="115">
        <v>2</v>
      </c>
      <c r="U112" s="115">
        <v>2</v>
      </c>
      <c r="V112" s="115">
        <v>1</v>
      </c>
      <c r="W112" s="115">
        <v>3</v>
      </c>
      <c r="X112" s="115">
        <v>3</v>
      </c>
      <c r="Y112" s="115">
        <v>3</v>
      </c>
      <c r="Z112" s="115">
        <v>3</v>
      </c>
      <c r="AA112" s="115">
        <v>2</v>
      </c>
      <c r="AB112" s="115">
        <v>3</v>
      </c>
      <c r="AC112" s="115">
        <v>2</v>
      </c>
      <c r="AD112" s="115">
        <v>2</v>
      </c>
      <c r="AE112" s="115">
        <v>2</v>
      </c>
      <c r="AF112" s="115">
        <v>2</v>
      </c>
      <c r="AG112" s="115">
        <v>2</v>
      </c>
      <c r="AH112" s="115">
        <v>1</v>
      </c>
      <c r="AI112" s="115">
        <v>2</v>
      </c>
      <c r="AJ112" s="115">
        <v>3</v>
      </c>
      <c r="AK112" s="115">
        <v>2</v>
      </c>
      <c r="AL112" s="115">
        <v>3</v>
      </c>
      <c r="AM112" s="115">
        <v>2</v>
      </c>
      <c r="AN112" s="115">
        <v>2</v>
      </c>
      <c r="AO112" s="115">
        <v>2</v>
      </c>
      <c r="AP112" s="115">
        <v>4</v>
      </c>
      <c r="AQ112" s="115">
        <v>2</v>
      </c>
      <c r="AR112" s="115">
        <v>2</v>
      </c>
      <c r="AS112" s="115"/>
    </row>
    <row r="113" spans="1:45" ht="13" thickBot="1" x14ac:dyDescent="0.3">
      <c r="A113" s="121">
        <v>45343.796901377311</v>
      </c>
      <c r="B113" s="115" t="s">
        <v>347</v>
      </c>
      <c r="C113" s="117" t="s">
        <v>348</v>
      </c>
      <c r="D113" s="117">
        <v>2020</v>
      </c>
      <c r="E113" s="115" t="s">
        <v>44</v>
      </c>
      <c r="F113" s="117" t="s">
        <v>55</v>
      </c>
      <c r="G113" s="117">
        <v>24</v>
      </c>
      <c r="H113" s="116" t="s">
        <v>349</v>
      </c>
      <c r="I113" s="154" t="s">
        <v>611</v>
      </c>
      <c r="J113" s="115">
        <v>1</v>
      </c>
      <c r="K113" s="115">
        <v>1</v>
      </c>
      <c r="L113" s="115">
        <v>1</v>
      </c>
      <c r="M113" s="115">
        <v>1</v>
      </c>
      <c r="N113" s="115">
        <v>1</v>
      </c>
      <c r="O113" s="115">
        <v>1</v>
      </c>
      <c r="P113" s="115">
        <v>1</v>
      </c>
      <c r="Q113" s="115">
        <v>1</v>
      </c>
      <c r="R113" s="115">
        <v>1</v>
      </c>
      <c r="S113" s="115">
        <v>4</v>
      </c>
      <c r="T113" s="115">
        <v>3</v>
      </c>
      <c r="U113" s="115">
        <v>1</v>
      </c>
      <c r="V113" s="115">
        <v>1</v>
      </c>
      <c r="W113" s="115">
        <v>1</v>
      </c>
      <c r="X113" s="115">
        <v>1</v>
      </c>
      <c r="Y113" s="115">
        <v>2</v>
      </c>
      <c r="Z113" s="115">
        <v>3</v>
      </c>
      <c r="AA113" s="115">
        <v>1</v>
      </c>
      <c r="AB113" s="115">
        <v>4</v>
      </c>
      <c r="AC113" s="115">
        <v>1</v>
      </c>
      <c r="AD113" s="115">
        <v>5</v>
      </c>
      <c r="AE113" s="115">
        <v>3</v>
      </c>
      <c r="AF113" s="115">
        <v>5</v>
      </c>
      <c r="AG113" s="115">
        <v>3</v>
      </c>
      <c r="AH113" s="115">
        <v>3</v>
      </c>
      <c r="AI113" s="115">
        <v>4</v>
      </c>
      <c r="AJ113" s="115">
        <v>1</v>
      </c>
      <c r="AK113" s="115">
        <v>1</v>
      </c>
      <c r="AL113" s="115">
        <v>1</v>
      </c>
      <c r="AM113" s="115">
        <v>2</v>
      </c>
      <c r="AN113" s="115">
        <v>5</v>
      </c>
      <c r="AO113" s="115">
        <v>5</v>
      </c>
      <c r="AP113" s="115">
        <v>5</v>
      </c>
      <c r="AQ113" s="115">
        <v>5</v>
      </c>
      <c r="AR113" s="115">
        <v>5</v>
      </c>
      <c r="AS113" s="115"/>
    </row>
    <row r="114" spans="1:45" ht="13" thickBot="1" x14ac:dyDescent="0.3">
      <c r="A114" s="121">
        <v>45343.809070428237</v>
      </c>
      <c r="B114" s="115" t="s">
        <v>350</v>
      </c>
      <c r="C114" s="117" t="s">
        <v>351</v>
      </c>
      <c r="D114" s="117">
        <v>2020</v>
      </c>
      <c r="E114" s="115" t="s">
        <v>44</v>
      </c>
      <c r="F114" s="117" t="s">
        <v>55</v>
      </c>
      <c r="G114" s="117">
        <v>23</v>
      </c>
      <c r="H114" s="116" t="s">
        <v>352</v>
      </c>
      <c r="I114" s="154" t="s">
        <v>611</v>
      </c>
      <c r="J114" s="115">
        <v>2</v>
      </c>
      <c r="K114" s="115">
        <v>3</v>
      </c>
      <c r="L114" s="115">
        <v>2</v>
      </c>
      <c r="M114" s="115">
        <v>4</v>
      </c>
      <c r="N114" s="115">
        <v>4</v>
      </c>
      <c r="O114" s="115">
        <v>2</v>
      </c>
      <c r="P114" s="115">
        <v>1</v>
      </c>
      <c r="Q114" s="115">
        <v>4</v>
      </c>
      <c r="R114" s="115">
        <v>3</v>
      </c>
      <c r="S114" s="115">
        <v>1</v>
      </c>
      <c r="T114" s="115">
        <v>3</v>
      </c>
      <c r="U114" s="115">
        <v>3</v>
      </c>
      <c r="V114" s="115">
        <v>1</v>
      </c>
      <c r="W114" s="115">
        <v>1</v>
      </c>
      <c r="X114" s="115">
        <v>2</v>
      </c>
      <c r="Y114" s="115">
        <v>4</v>
      </c>
      <c r="Z114" s="115">
        <v>3</v>
      </c>
      <c r="AA114" s="115">
        <v>5</v>
      </c>
      <c r="AB114" s="115">
        <v>4</v>
      </c>
      <c r="AC114" s="115">
        <v>2</v>
      </c>
      <c r="AD114" s="115">
        <v>4</v>
      </c>
      <c r="AE114" s="115">
        <v>3</v>
      </c>
      <c r="AF114" s="115">
        <v>3</v>
      </c>
      <c r="AG114" s="115">
        <v>3</v>
      </c>
      <c r="AH114" s="115">
        <v>4</v>
      </c>
      <c r="AI114" s="115">
        <v>4</v>
      </c>
      <c r="AJ114" s="115">
        <v>3</v>
      </c>
      <c r="AK114" s="115">
        <v>3</v>
      </c>
      <c r="AL114" s="115">
        <v>3</v>
      </c>
      <c r="AM114" s="115">
        <v>4</v>
      </c>
      <c r="AN114" s="115">
        <v>4</v>
      </c>
      <c r="AO114" s="115">
        <v>4</v>
      </c>
      <c r="AP114" s="115">
        <v>2</v>
      </c>
      <c r="AQ114" s="115">
        <v>2</v>
      </c>
      <c r="AR114" s="115">
        <v>4</v>
      </c>
      <c r="AS114" s="115"/>
    </row>
    <row r="115" spans="1:45" ht="13" thickBot="1" x14ac:dyDescent="0.3">
      <c r="A115" s="121">
        <v>45343.810485925926</v>
      </c>
      <c r="B115" s="115" t="s">
        <v>353</v>
      </c>
      <c r="C115" s="117" t="s">
        <v>354</v>
      </c>
      <c r="D115" s="117">
        <v>2020</v>
      </c>
      <c r="E115" s="115" t="s">
        <v>44</v>
      </c>
      <c r="F115" s="117" t="s">
        <v>55</v>
      </c>
      <c r="G115" s="117">
        <v>21</v>
      </c>
      <c r="H115" s="115" t="s">
        <v>353</v>
      </c>
      <c r="I115" s="154" t="s">
        <v>611</v>
      </c>
      <c r="J115" s="115">
        <v>2</v>
      </c>
      <c r="K115" s="115">
        <v>2</v>
      </c>
      <c r="L115" s="115">
        <v>2</v>
      </c>
      <c r="M115" s="115">
        <v>1</v>
      </c>
      <c r="N115" s="115">
        <v>3</v>
      </c>
      <c r="O115" s="115">
        <v>2</v>
      </c>
      <c r="P115" s="115">
        <v>1</v>
      </c>
      <c r="Q115" s="115">
        <v>2</v>
      </c>
      <c r="R115" s="115">
        <v>2</v>
      </c>
      <c r="S115" s="115">
        <v>3</v>
      </c>
      <c r="T115" s="115">
        <v>2</v>
      </c>
      <c r="U115" s="115">
        <v>2</v>
      </c>
      <c r="V115" s="115">
        <v>1</v>
      </c>
      <c r="W115" s="115">
        <v>2</v>
      </c>
      <c r="X115" s="115">
        <v>3</v>
      </c>
      <c r="Y115" s="115">
        <v>3</v>
      </c>
      <c r="Z115" s="115">
        <v>2</v>
      </c>
      <c r="AA115" s="115">
        <v>2</v>
      </c>
      <c r="AB115" s="115">
        <v>5</v>
      </c>
      <c r="AC115" s="115">
        <v>2</v>
      </c>
      <c r="AD115" s="115">
        <v>3</v>
      </c>
      <c r="AE115" s="115">
        <v>2</v>
      </c>
      <c r="AF115" s="115">
        <v>2</v>
      </c>
      <c r="AG115" s="115">
        <v>2</v>
      </c>
      <c r="AH115" s="115">
        <v>2</v>
      </c>
      <c r="AI115" s="115">
        <v>2</v>
      </c>
      <c r="AJ115" s="115">
        <v>2</v>
      </c>
      <c r="AK115" s="115">
        <v>2</v>
      </c>
      <c r="AL115" s="115">
        <v>3</v>
      </c>
      <c r="AM115" s="115">
        <v>2</v>
      </c>
      <c r="AN115" s="115">
        <v>3</v>
      </c>
      <c r="AO115" s="115">
        <v>3</v>
      </c>
      <c r="AP115" s="115">
        <v>3</v>
      </c>
      <c r="AQ115" s="115">
        <v>4</v>
      </c>
      <c r="AR115" s="115">
        <v>2</v>
      </c>
      <c r="AS115" s="115"/>
    </row>
    <row r="116" spans="1:45" ht="13" thickBot="1" x14ac:dyDescent="0.3">
      <c r="A116" s="121">
        <v>45343.810829409718</v>
      </c>
      <c r="B116" s="115" t="s">
        <v>355</v>
      </c>
      <c r="C116" s="117" t="s">
        <v>356</v>
      </c>
      <c r="D116" s="117">
        <v>2020</v>
      </c>
      <c r="E116" s="115" t="s">
        <v>44</v>
      </c>
      <c r="F116" s="117" t="s">
        <v>55</v>
      </c>
      <c r="G116" s="117">
        <v>22</v>
      </c>
      <c r="H116" s="116" t="s">
        <v>357</v>
      </c>
      <c r="I116" s="154" t="s">
        <v>609</v>
      </c>
      <c r="J116" s="115">
        <v>4</v>
      </c>
      <c r="K116" s="115">
        <v>4</v>
      </c>
      <c r="L116" s="115">
        <v>4</v>
      </c>
      <c r="M116" s="115">
        <v>4</v>
      </c>
      <c r="N116" s="115">
        <v>4</v>
      </c>
      <c r="O116" s="115">
        <v>4</v>
      </c>
      <c r="P116" s="115">
        <v>4</v>
      </c>
      <c r="Q116" s="115">
        <v>4</v>
      </c>
      <c r="R116" s="115">
        <v>4</v>
      </c>
      <c r="S116" s="115">
        <v>4</v>
      </c>
      <c r="T116" s="115">
        <v>4</v>
      </c>
      <c r="U116" s="115">
        <v>4</v>
      </c>
      <c r="V116" s="115">
        <v>1</v>
      </c>
      <c r="W116" s="115">
        <v>4</v>
      </c>
      <c r="X116" s="115">
        <v>4</v>
      </c>
      <c r="Y116" s="115">
        <v>5</v>
      </c>
      <c r="Z116" s="115">
        <v>5</v>
      </c>
      <c r="AA116" s="115">
        <v>1</v>
      </c>
      <c r="AB116" s="115">
        <v>1</v>
      </c>
      <c r="AC116" s="115">
        <v>1</v>
      </c>
      <c r="AD116" s="115">
        <v>5</v>
      </c>
      <c r="AE116" s="115">
        <v>5</v>
      </c>
      <c r="AF116" s="115">
        <v>5</v>
      </c>
      <c r="AG116" s="115">
        <v>5</v>
      </c>
      <c r="AH116" s="115">
        <v>1</v>
      </c>
      <c r="AI116" s="115">
        <v>5</v>
      </c>
      <c r="AJ116" s="115">
        <v>5</v>
      </c>
      <c r="AK116" s="115">
        <v>5</v>
      </c>
      <c r="AL116" s="115">
        <v>5</v>
      </c>
      <c r="AM116" s="115">
        <v>5</v>
      </c>
      <c r="AN116" s="115">
        <v>3</v>
      </c>
      <c r="AO116" s="115">
        <v>5</v>
      </c>
      <c r="AP116" s="115">
        <v>1</v>
      </c>
      <c r="AQ116" s="115">
        <v>1</v>
      </c>
      <c r="AR116" s="115">
        <v>1</v>
      </c>
      <c r="AS116" s="115"/>
    </row>
    <row r="117" spans="1:45" ht="13" thickBot="1" x14ac:dyDescent="0.3">
      <c r="A117" s="121">
        <v>45343.812077511575</v>
      </c>
      <c r="B117" s="115" t="s">
        <v>358</v>
      </c>
      <c r="C117" s="117" t="s">
        <v>359</v>
      </c>
      <c r="D117" s="117">
        <v>2020</v>
      </c>
      <c r="E117" s="115" t="s">
        <v>44</v>
      </c>
      <c r="F117" s="117" t="s">
        <v>45</v>
      </c>
      <c r="G117" s="117">
        <v>22</v>
      </c>
      <c r="H117" s="115" t="s">
        <v>358</v>
      </c>
      <c r="I117" s="154" t="s">
        <v>610</v>
      </c>
      <c r="J117" s="115">
        <v>2</v>
      </c>
      <c r="K117" s="115">
        <v>3</v>
      </c>
      <c r="L117" s="115">
        <v>2</v>
      </c>
      <c r="M117" s="115">
        <v>1</v>
      </c>
      <c r="N117" s="115">
        <v>4</v>
      </c>
      <c r="O117" s="115">
        <v>2</v>
      </c>
      <c r="P117" s="115">
        <v>3</v>
      </c>
      <c r="Q117" s="115">
        <v>2</v>
      </c>
      <c r="R117" s="115">
        <v>2</v>
      </c>
      <c r="S117" s="115">
        <v>2</v>
      </c>
      <c r="T117" s="115">
        <v>1</v>
      </c>
      <c r="U117" s="115">
        <v>3</v>
      </c>
      <c r="V117" s="115">
        <v>1</v>
      </c>
      <c r="W117" s="115">
        <v>1</v>
      </c>
      <c r="X117" s="115">
        <v>2</v>
      </c>
      <c r="Y117" s="115">
        <v>3</v>
      </c>
      <c r="Z117" s="115">
        <v>3</v>
      </c>
      <c r="AA117" s="115">
        <v>3</v>
      </c>
      <c r="AB117" s="115">
        <v>3</v>
      </c>
      <c r="AC117" s="115">
        <v>2</v>
      </c>
      <c r="AD117" s="115">
        <v>2</v>
      </c>
      <c r="AE117" s="115">
        <v>4</v>
      </c>
      <c r="AF117" s="115">
        <v>3</v>
      </c>
      <c r="AG117" s="115">
        <v>3</v>
      </c>
      <c r="AH117" s="115">
        <v>1</v>
      </c>
      <c r="AI117" s="115">
        <v>2</v>
      </c>
      <c r="AJ117" s="115">
        <v>4</v>
      </c>
      <c r="AK117" s="115">
        <v>3</v>
      </c>
      <c r="AL117" s="115">
        <v>2</v>
      </c>
      <c r="AM117" s="115">
        <v>3</v>
      </c>
      <c r="AN117" s="115">
        <v>4</v>
      </c>
      <c r="AO117" s="115">
        <v>3</v>
      </c>
      <c r="AP117" s="115">
        <v>1</v>
      </c>
      <c r="AQ117" s="115">
        <v>2</v>
      </c>
      <c r="AR117" s="115">
        <v>4</v>
      </c>
      <c r="AS117" s="115"/>
    </row>
    <row r="118" spans="1:45" ht="13" thickBot="1" x14ac:dyDescent="0.3">
      <c r="A118" s="121">
        <v>45343.812673749999</v>
      </c>
      <c r="B118" s="115" t="s">
        <v>360</v>
      </c>
      <c r="C118" s="117" t="s">
        <v>361</v>
      </c>
      <c r="D118" s="117">
        <v>2020</v>
      </c>
      <c r="E118" s="115" t="s">
        <v>44</v>
      </c>
      <c r="F118" s="117" t="s">
        <v>45</v>
      </c>
      <c r="G118" s="117">
        <v>22</v>
      </c>
      <c r="H118" s="116" t="s">
        <v>362</v>
      </c>
      <c r="I118" s="154" t="s">
        <v>610</v>
      </c>
      <c r="J118" s="115">
        <v>2</v>
      </c>
      <c r="K118" s="115">
        <v>2</v>
      </c>
      <c r="L118" s="115">
        <v>2</v>
      </c>
      <c r="M118" s="115">
        <v>2</v>
      </c>
      <c r="N118" s="115">
        <v>2</v>
      </c>
      <c r="O118" s="115">
        <v>2</v>
      </c>
      <c r="P118" s="115">
        <v>2</v>
      </c>
      <c r="Q118" s="115">
        <v>2</v>
      </c>
      <c r="R118" s="115">
        <v>2</v>
      </c>
      <c r="S118" s="115">
        <v>2</v>
      </c>
      <c r="T118" s="115">
        <v>2</v>
      </c>
      <c r="U118" s="115">
        <v>3</v>
      </c>
      <c r="V118" s="115">
        <v>2</v>
      </c>
      <c r="W118" s="115">
        <v>2</v>
      </c>
      <c r="X118" s="115">
        <v>2</v>
      </c>
      <c r="Y118" s="115">
        <v>3</v>
      </c>
      <c r="Z118" s="115">
        <v>3</v>
      </c>
      <c r="AA118" s="115">
        <v>3</v>
      </c>
      <c r="AB118" s="115">
        <v>3</v>
      </c>
      <c r="AC118" s="115">
        <v>3</v>
      </c>
      <c r="AD118" s="115">
        <v>3</v>
      </c>
      <c r="AE118" s="115">
        <v>3</v>
      </c>
      <c r="AF118" s="115">
        <v>3</v>
      </c>
      <c r="AG118" s="115">
        <v>3</v>
      </c>
      <c r="AH118" s="115">
        <v>3</v>
      </c>
      <c r="AI118" s="115">
        <v>2</v>
      </c>
      <c r="AJ118" s="115">
        <v>3</v>
      </c>
      <c r="AK118" s="115">
        <v>3</v>
      </c>
      <c r="AL118" s="115">
        <v>2</v>
      </c>
      <c r="AM118" s="115">
        <v>3</v>
      </c>
      <c r="AN118" s="115">
        <v>3</v>
      </c>
      <c r="AO118" s="115">
        <v>3</v>
      </c>
      <c r="AP118" s="115">
        <v>3</v>
      </c>
      <c r="AQ118" s="115">
        <v>3</v>
      </c>
      <c r="AR118" s="115">
        <v>3</v>
      </c>
      <c r="AS118" s="115"/>
    </row>
    <row r="119" spans="1:45" ht="13" thickBot="1" x14ac:dyDescent="0.3">
      <c r="A119" s="121">
        <v>45343.8154665162</v>
      </c>
      <c r="B119" s="115" t="s">
        <v>363</v>
      </c>
      <c r="C119" s="117" t="s">
        <v>364</v>
      </c>
      <c r="D119" s="117">
        <v>2021</v>
      </c>
      <c r="E119" s="115" t="s">
        <v>44</v>
      </c>
      <c r="F119" s="117" t="s">
        <v>45</v>
      </c>
      <c r="G119" s="117">
        <v>19</v>
      </c>
      <c r="H119" s="116" t="s">
        <v>365</v>
      </c>
      <c r="I119" s="154" t="s">
        <v>609</v>
      </c>
      <c r="J119" s="115">
        <v>4</v>
      </c>
      <c r="K119" s="115">
        <v>2</v>
      </c>
      <c r="L119" s="115">
        <v>4</v>
      </c>
      <c r="M119" s="115">
        <v>1</v>
      </c>
      <c r="N119" s="115">
        <v>4</v>
      </c>
      <c r="O119" s="115">
        <v>3</v>
      </c>
      <c r="P119" s="115">
        <v>4</v>
      </c>
      <c r="Q119" s="115">
        <v>1</v>
      </c>
      <c r="R119" s="115">
        <v>4</v>
      </c>
      <c r="S119" s="115">
        <v>4</v>
      </c>
      <c r="T119" s="115">
        <v>3</v>
      </c>
      <c r="U119" s="115">
        <v>1</v>
      </c>
      <c r="V119" s="115">
        <v>1</v>
      </c>
      <c r="W119" s="115">
        <v>4</v>
      </c>
      <c r="X119" s="115">
        <v>4</v>
      </c>
      <c r="Y119" s="115">
        <v>5</v>
      </c>
      <c r="Z119" s="115">
        <v>5</v>
      </c>
      <c r="AA119" s="115">
        <v>1</v>
      </c>
      <c r="AB119" s="115">
        <v>4</v>
      </c>
      <c r="AC119" s="115">
        <v>1</v>
      </c>
      <c r="AD119" s="115">
        <v>1</v>
      </c>
      <c r="AE119" s="115">
        <v>3</v>
      </c>
      <c r="AF119" s="115">
        <v>1</v>
      </c>
      <c r="AG119" s="115">
        <v>5</v>
      </c>
      <c r="AH119" s="115">
        <v>1</v>
      </c>
      <c r="AI119" s="115">
        <v>3</v>
      </c>
      <c r="AJ119" s="115">
        <v>1</v>
      </c>
      <c r="AK119" s="115">
        <v>3</v>
      </c>
      <c r="AL119" s="115">
        <v>5</v>
      </c>
      <c r="AM119" s="115">
        <v>1</v>
      </c>
      <c r="AN119" s="115">
        <v>1</v>
      </c>
      <c r="AO119" s="115">
        <v>2</v>
      </c>
      <c r="AP119" s="115">
        <v>1</v>
      </c>
      <c r="AQ119" s="115">
        <v>1</v>
      </c>
      <c r="AR119" s="115">
        <v>5</v>
      </c>
      <c r="AS119" s="115"/>
    </row>
    <row r="120" spans="1:45" ht="13" thickBot="1" x14ac:dyDescent="0.3">
      <c r="A120" s="121">
        <v>45343.815836030088</v>
      </c>
      <c r="B120" s="115" t="s">
        <v>366</v>
      </c>
      <c r="C120" s="117" t="s">
        <v>367</v>
      </c>
      <c r="D120" s="117">
        <v>2020</v>
      </c>
      <c r="E120" s="115" t="s">
        <v>44</v>
      </c>
      <c r="F120" s="117" t="s">
        <v>45</v>
      </c>
      <c r="G120" s="117">
        <v>23</v>
      </c>
      <c r="H120" s="116" t="s">
        <v>368</v>
      </c>
      <c r="I120" s="154" t="s">
        <v>609</v>
      </c>
      <c r="J120" s="115">
        <v>4</v>
      </c>
      <c r="K120" s="115">
        <v>2</v>
      </c>
      <c r="L120" s="115">
        <v>3</v>
      </c>
      <c r="M120" s="115">
        <v>3</v>
      </c>
      <c r="N120" s="115">
        <v>4</v>
      </c>
      <c r="O120" s="115">
        <v>2</v>
      </c>
      <c r="P120" s="115">
        <v>4</v>
      </c>
      <c r="Q120" s="115">
        <v>4</v>
      </c>
      <c r="R120" s="115">
        <v>4</v>
      </c>
      <c r="S120" s="115">
        <v>1</v>
      </c>
      <c r="T120" s="115">
        <v>2</v>
      </c>
      <c r="U120" s="115">
        <v>4</v>
      </c>
      <c r="V120" s="115">
        <v>2</v>
      </c>
      <c r="W120" s="115">
        <v>4</v>
      </c>
      <c r="X120" s="115">
        <v>2</v>
      </c>
      <c r="Y120" s="115">
        <v>4</v>
      </c>
      <c r="Z120" s="115">
        <v>4</v>
      </c>
      <c r="AA120" s="115">
        <v>3</v>
      </c>
      <c r="AB120" s="115">
        <v>3</v>
      </c>
      <c r="AC120" s="115">
        <v>3</v>
      </c>
      <c r="AD120" s="115">
        <v>4</v>
      </c>
      <c r="AE120" s="115">
        <v>4</v>
      </c>
      <c r="AF120" s="115">
        <v>2</v>
      </c>
      <c r="AG120" s="115">
        <v>3</v>
      </c>
      <c r="AH120" s="115">
        <v>5</v>
      </c>
      <c r="AI120" s="115">
        <v>2</v>
      </c>
      <c r="AJ120" s="115">
        <v>2</v>
      </c>
      <c r="AK120" s="115">
        <v>2</v>
      </c>
      <c r="AL120" s="115">
        <v>2</v>
      </c>
      <c r="AM120" s="115">
        <v>3</v>
      </c>
      <c r="AN120" s="115">
        <v>2</v>
      </c>
      <c r="AO120" s="115">
        <v>2</v>
      </c>
      <c r="AP120" s="115">
        <v>4</v>
      </c>
      <c r="AQ120" s="115">
        <v>4</v>
      </c>
      <c r="AR120" s="115">
        <v>3</v>
      </c>
      <c r="AS120" s="115"/>
    </row>
    <row r="121" spans="1:45" ht="13" thickBot="1" x14ac:dyDescent="0.3">
      <c r="A121" s="121">
        <v>45343.82388575231</v>
      </c>
      <c r="B121" s="115" t="s">
        <v>369</v>
      </c>
      <c r="C121" s="117" t="s">
        <v>370</v>
      </c>
      <c r="D121" s="117">
        <v>2020</v>
      </c>
      <c r="E121" s="115" t="s">
        <v>44</v>
      </c>
      <c r="F121" s="117" t="s">
        <v>45</v>
      </c>
      <c r="G121" s="117">
        <v>22</v>
      </c>
      <c r="H121" s="115" t="s">
        <v>369</v>
      </c>
      <c r="I121" s="154" t="s">
        <v>609</v>
      </c>
      <c r="J121" s="115">
        <v>3</v>
      </c>
      <c r="K121" s="115">
        <v>2</v>
      </c>
      <c r="L121" s="115">
        <v>2</v>
      </c>
      <c r="M121" s="115">
        <v>3</v>
      </c>
      <c r="N121" s="115">
        <v>3</v>
      </c>
      <c r="O121" s="115">
        <v>3</v>
      </c>
      <c r="P121" s="115">
        <v>3</v>
      </c>
      <c r="Q121" s="115">
        <v>3</v>
      </c>
      <c r="R121" s="115">
        <v>3</v>
      </c>
      <c r="S121" s="115">
        <v>3</v>
      </c>
      <c r="T121" s="115">
        <v>3</v>
      </c>
      <c r="U121" s="115">
        <v>3</v>
      </c>
      <c r="V121" s="115">
        <v>3</v>
      </c>
      <c r="W121" s="115">
        <v>3</v>
      </c>
      <c r="X121" s="115">
        <v>3</v>
      </c>
      <c r="Y121" s="115">
        <v>3</v>
      </c>
      <c r="Z121" s="115">
        <v>3</v>
      </c>
      <c r="AA121" s="115">
        <v>4</v>
      </c>
      <c r="AB121" s="115">
        <v>3</v>
      </c>
      <c r="AC121" s="115">
        <v>3</v>
      </c>
      <c r="AD121" s="115">
        <v>3</v>
      </c>
      <c r="AE121" s="115">
        <v>3</v>
      </c>
      <c r="AF121" s="115">
        <v>3</v>
      </c>
      <c r="AG121" s="115">
        <v>3</v>
      </c>
      <c r="AH121" s="115">
        <v>3</v>
      </c>
      <c r="AI121" s="115">
        <v>3</v>
      </c>
      <c r="AJ121" s="115">
        <v>4</v>
      </c>
      <c r="AK121" s="115">
        <v>3</v>
      </c>
      <c r="AL121" s="115">
        <v>3</v>
      </c>
      <c r="AM121" s="115">
        <v>3</v>
      </c>
      <c r="AN121" s="115">
        <v>4</v>
      </c>
      <c r="AO121" s="115">
        <v>4</v>
      </c>
      <c r="AP121" s="115">
        <v>4</v>
      </c>
      <c r="AQ121" s="115">
        <v>4</v>
      </c>
      <c r="AR121" s="115">
        <v>3</v>
      </c>
      <c r="AS121" s="115"/>
    </row>
    <row r="122" spans="1:45" ht="13" thickBot="1" x14ac:dyDescent="0.3">
      <c r="A122" s="121">
        <v>45343.830270138889</v>
      </c>
      <c r="B122" s="115" t="s">
        <v>371</v>
      </c>
      <c r="C122" s="117" t="s">
        <v>61</v>
      </c>
      <c r="D122" s="117">
        <v>2020</v>
      </c>
      <c r="E122" s="115" t="s">
        <v>44</v>
      </c>
      <c r="F122" s="117" t="s">
        <v>45</v>
      </c>
      <c r="G122" s="117">
        <v>23</v>
      </c>
      <c r="H122" s="116" t="s">
        <v>372</v>
      </c>
      <c r="I122" s="154" t="s">
        <v>610</v>
      </c>
      <c r="J122" s="115">
        <v>4</v>
      </c>
      <c r="K122" s="115">
        <v>2</v>
      </c>
      <c r="L122" s="115">
        <v>1</v>
      </c>
      <c r="M122" s="115">
        <v>1</v>
      </c>
      <c r="N122" s="115">
        <v>3</v>
      </c>
      <c r="O122" s="115">
        <v>2</v>
      </c>
      <c r="P122" s="115">
        <v>4</v>
      </c>
      <c r="Q122" s="115">
        <v>3</v>
      </c>
      <c r="R122" s="115">
        <v>2</v>
      </c>
      <c r="S122" s="115">
        <v>3</v>
      </c>
      <c r="T122" s="115">
        <v>2</v>
      </c>
      <c r="U122" s="115">
        <v>4</v>
      </c>
      <c r="V122" s="115">
        <v>1</v>
      </c>
      <c r="W122" s="115">
        <v>3</v>
      </c>
      <c r="X122" s="115">
        <v>1</v>
      </c>
      <c r="Y122" s="115">
        <v>2</v>
      </c>
      <c r="Z122" s="115">
        <v>4</v>
      </c>
      <c r="AA122" s="115">
        <v>2</v>
      </c>
      <c r="AB122" s="115">
        <v>3</v>
      </c>
      <c r="AC122" s="115">
        <v>2</v>
      </c>
      <c r="AD122" s="115">
        <v>4</v>
      </c>
      <c r="AE122" s="115">
        <v>3</v>
      </c>
      <c r="AF122" s="115">
        <v>4</v>
      </c>
      <c r="AG122" s="115">
        <v>4</v>
      </c>
      <c r="AH122" s="115">
        <v>2</v>
      </c>
      <c r="AI122" s="115">
        <v>3</v>
      </c>
      <c r="AJ122" s="115">
        <v>4</v>
      </c>
      <c r="AK122" s="115">
        <v>4</v>
      </c>
      <c r="AL122" s="115">
        <v>3</v>
      </c>
      <c r="AM122" s="115">
        <v>2</v>
      </c>
      <c r="AN122" s="115">
        <v>2</v>
      </c>
      <c r="AO122" s="115">
        <v>3</v>
      </c>
      <c r="AP122" s="115">
        <v>3</v>
      </c>
      <c r="AQ122" s="115">
        <v>1</v>
      </c>
      <c r="AR122" s="115">
        <v>1</v>
      </c>
      <c r="AS122" s="115"/>
    </row>
    <row r="123" spans="1:45" ht="13" thickBot="1" x14ac:dyDescent="0.3">
      <c r="A123" s="121">
        <v>45343.832618506945</v>
      </c>
      <c r="B123" s="115" t="s">
        <v>373</v>
      </c>
      <c r="C123" s="117" t="s">
        <v>374</v>
      </c>
      <c r="D123" s="117">
        <v>2020</v>
      </c>
      <c r="E123" s="115" t="s">
        <v>44</v>
      </c>
      <c r="F123" s="117" t="s">
        <v>45</v>
      </c>
      <c r="G123" s="117">
        <v>22</v>
      </c>
      <c r="H123" s="116" t="s">
        <v>375</v>
      </c>
      <c r="I123" s="154" t="s">
        <v>611</v>
      </c>
      <c r="J123" s="115">
        <v>2</v>
      </c>
      <c r="K123" s="115">
        <v>2</v>
      </c>
      <c r="L123" s="115">
        <v>2</v>
      </c>
      <c r="M123" s="115">
        <v>1</v>
      </c>
      <c r="N123" s="115">
        <v>3</v>
      </c>
      <c r="O123" s="115">
        <v>1</v>
      </c>
      <c r="P123" s="115">
        <v>4</v>
      </c>
      <c r="Q123" s="115">
        <v>4</v>
      </c>
      <c r="R123" s="115">
        <v>4</v>
      </c>
      <c r="S123" s="115">
        <v>3</v>
      </c>
      <c r="T123" s="115">
        <v>1</v>
      </c>
      <c r="U123" s="115">
        <v>2</v>
      </c>
      <c r="V123" s="115">
        <v>2</v>
      </c>
      <c r="W123" s="115">
        <v>4</v>
      </c>
      <c r="X123" s="115">
        <v>4</v>
      </c>
      <c r="Y123" s="115">
        <v>4</v>
      </c>
      <c r="Z123" s="115">
        <v>5</v>
      </c>
      <c r="AA123" s="115">
        <v>1</v>
      </c>
      <c r="AB123" s="115">
        <v>5</v>
      </c>
      <c r="AC123" s="115">
        <v>3</v>
      </c>
      <c r="AD123" s="115">
        <v>5</v>
      </c>
      <c r="AE123" s="115">
        <v>3</v>
      </c>
      <c r="AF123" s="115">
        <v>3</v>
      </c>
      <c r="AG123" s="115">
        <v>3</v>
      </c>
      <c r="AH123" s="115">
        <v>5</v>
      </c>
      <c r="AI123" s="115">
        <v>4</v>
      </c>
      <c r="AJ123" s="115">
        <v>5</v>
      </c>
      <c r="AK123" s="115">
        <v>3</v>
      </c>
      <c r="AL123" s="115">
        <v>5</v>
      </c>
      <c r="AM123" s="115">
        <v>2</v>
      </c>
      <c r="AN123" s="115">
        <v>3</v>
      </c>
      <c r="AO123" s="115">
        <v>5</v>
      </c>
      <c r="AP123" s="115">
        <v>5</v>
      </c>
      <c r="AQ123" s="115">
        <v>5</v>
      </c>
      <c r="AR123" s="115">
        <v>1</v>
      </c>
      <c r="AS123" s="115"/>
    </row>
    <row r="124" spans="1:45" ht="13" thickBot="1" x14ac:dyDescent="0.3">
      <c r="A124" s="121">
        <v>45343.834159756945</v>
      </c>
      <c r="B124" s="115" t="s">
        <v>376</v>
      </c>
      <c r="C124" s="117" t="s">
        <v>377</v>
      </c>
      <c r="D124" s="117">
        <v>2020</v>
      </c>
      <c r="E124" s="115" t="s">
        <v>44</v>
      </c>
      <c r="F124" s="117" t="s">
        <v>45</v>
      </c>
      <c r="G124" s="117">
        <v>22</v>
      </c>
      <c r="H124" s="116" t="s">
        <v>378</v>
      </c>
      <c r="I124" s="154" t="s">
        <v>611</v>
      </c>
      <c r="J124" s="115">
        <v>3</v>
      </c>
      <c r="K124" s="115">
        <v>2</v>
      </c>
      <c r="L124" s="115">
        <v>3</v>
      </c>
      <c r="M124" s="115">
        <v>1</v>
      </c>
      <c r="N124" s="115">
        <v>3</v>
      </c>
      <c r="O124" s="115">
        <v>3</v>
      </c>
      <c r="P124" s="115">
        <v>3</v>
      </c>
      <c r="Q124" s="115">
        <v>3</v>
      </c>
      <c r="R124" s="115">
        <v>3</v>
      </c>
      <c r="S124" s="115">
        <v>3</v>
      </c>
      <c r="T124" s="115">
        <v>2</v>
      </c>
      <c r="U124" s="115">
        <v>2</v>
      </c>
      <c r="V124" s="115">
        <v>1</v>
      </c>
      <c r="W124" s="115">
        <v>1</v>
      </c>
      <c r="X124" s="115">
        <v>3</v>
      </c>
      <c r="Y124" s="115">
        <v>2</v>
      </c>
      <c r="Z124" s="115">
        <v>2</v>
      </c>
      <c r="AA124" s="115">
        <v>2</v>
      </c>
      <c r="AB124" s="115">
        <v>2</v>
      </c>
      <c r="AC124" s="115">
        <v>2</v>
      </c>
      <c r="AD124" s="115">
        <v>2</v>
      </c>
      <c r="AE124" s="115">
        <v>2</v>
      </c>
      <c r="AF124" s="115">
        <v>4</v>
      </c>
      <c r="AG124" s="115">
        <v>2</v>
      </c>
      <c r="AH124" s="115">
        <v>1</v>
      </c>
      <c r="AI124" s="115">
        <v>4</v>
      </c>
      <c r="AJ124" s="115">
        <v>2</v>
      </c>
      <c r="AK124" s="115">
        <v>2</v>
      </c>
      <c r="AL124" s="115">
        <v>3</v>
      </c>
      <c r="AM124" s="115">
        <v>2</v>
      </c>
      <c r="AN124" s="115">
        <v>4</v>
      </c>
      <c r="AO124" s="115">
        <v>4</v>
      </c>
      <c r="AP124" s="115">
        <v>4</v>
      </c>
      <c r="AQ124" s="115">
        <v>2</v>
      </c>
      <c r="AR124" s="115">
        <v>4</v>
      </c>
      <c r="AS124" s="115"/>
    </row>
    <row r="125" spans="1:45" ht="13" thickBot="1" x14ac:dyDescent="0.3">
      <c r="A125" s="121">
        <v>45343.837549062504</v>
      </c>
      <c r="B125" s="115" t="s">
        <v>243</v>
      </c>
      <c r="C125" s="117" t="s">
        <v>244</v>
      </c>
      <c r="D125" s="117">
        <v>2020</v>
      </c>
      <c r="E125" s="115" t="s">
        <v>44</v>
      </c>
      <c r="F125" s="117" t="s">
        <v>45</v>
      </c>
      <c r="G125" s="117">
        <v>22</v>
      </c>
      <c r="H125" s="116" t="s">
        <v>245</v>
      </c>
      <c r="I125" s="154" t="s">
        <v>609</v>
      </c>
      <c r="J125" s="115">
        <v>3</v>
      </c>
      <c r="K125" s="115">
        <v>2</v>
      </c>
      <c r="L125" s="115">
        <v>2</v>
      </c>
      <c r="M125" s="115">
        <v>2</v>
      </c>
      <c r="N125" s="115">
        <v>3</v>
      </c>
      <c r="O125" s="115">
        <v>3</v>
      </c>
      <c r="P125" s="115">
        <v>2</v>
      </c>
      <c r="Q125" s="115">
        <v>2</v>
      </c>
      <c r="R125" s="115">
        <v>3</v>
      </c>
      <c r="S125" s="115">
        <v>2</v>
      </c>
      <c r="T125" s="115">
        <v>2</v>
      </c>
      <c r="U125" s="115">
        <v>2</v>
      </c>
      <c r="V125" s="115">
        <v>2</v>
      </c>
      <c r="W125" s="115">
        <v>2</v>
      </c>
      <c r="X125" s="115">
        <v>2</v>
      </c>
      <c r="Y125" s="115">
        <v>3</v>
      </c>
      <c r="Z125" s="115">
        <v>4</v>
      </c>
      <c r="AA125" s="115">
        <v>3</v>
      </c>
      <c r="AB125" s="115">
        <v>3</v>
      </c>
      <c r="AC125" s="115">
        <v>4</v>
      </c>
      <c r="AD125" s="115">
        <v>3</v>
      </c>
      <c r="AE125" s="115">
        <v>3</v>
      </c>
      <c r="AF125" s="115">
        <v>2</v>
      </c>
      <c r="AG125" s="115">
        <v>3</v>
      </c>
      <c r="AH125" s="115">
        <v>1</v>
      </c>
      <c r="AI125" s="115">
        <v>3</v>
      </c>
      <c r="AJ125" s="115">
        <v>3</v>
      </c>
      <c r="AK125" s="115">
        <v>3</v>
      </c>
      <c r="AL125" s="115">
        <v>3</v>
      </c>
      <c r="AM125" s="115">
        <v>3</v>
      </c>
      <c r="AN125" s="115">
        <v>3</v>
      </c>
      <c r="AO125" s="115">
        <v>3</v>
      </c>
      <c r="AP125" s="115">
        <v>2</v>
      </c>
      <c r="AQ125" s="115">
        <v>2</v>
      </c>
      <c r="AR125" s="115">
        <v>3</v>
      </c>
      <c r="AS125" s="115"/>
    </row>
    <row r="126" spans="1:45" ht="13" thickBot="1" x14ac:dyDescent="0.3">
      <c r="A126" s="121">
        <v>45343.844892199078</v>
      </c>
      <c r="B126" s="115" t="s">
        <v>379</v>
      </c>
      <c r="C126" s="117" t="s">
        <v>380</v>
      </c>
      <c r="D126" s="117">
        <v>2020</v>
      </c>
      <c r="E126" s="115" t="s">
        <v>44</v>
      </c>
      <c r="F126" s="117" t="s">
        <v>45</v>
      </c>
      <c r="G126" s="117">
        <v>23</v>
      </c>
      <c r="H126" s="116" t="s">
        <v>381</v>
      </c>
      <c r="I126" s="154" t="s">
        <v>609</v>
      </c>
      <c r="J126" s="115">
        <v>4</v>
      </c>
      <c r="K126" s="115">
        <v>2</v>
      </c>
      <c r="L126" s="115">
        <v>2</v>
      </c>
      <c r="M126" s="115">
        <v>1</v>
      </c>
      <c r="N126" s="115">
        <v>4</v>
      </c>
      <c r="O126" s="115">
        <v>3</v>
      </c>
      <c r="P126" s="115">
        <v>4</v>
      </c>
      <c r="Q126" s="115">
        <v>3</v>
      </c>
      <c r="R126" s="115">
        <v>3</v>
      </c>
      <c r="S126" s="115">
        <v>2</v>
      </c>
      <c r="T126" s="115">
        <v>3</v>
      </c>
      <c r="U126" s="115">
        <v>4</v>
      </c>
      <c r="V126" s="115">
        <v>1</v>
      </c>
      <c r="W126" s="115">
        <v>2</v>
      </c>
      <c r="X126" s="115">
        <v>2</v>
      </c>
      <c r="Y126" s="115">
        <v>5</v>
      </c>
      <c r="Z126" s="115">
        <v>5</v>
      </c>
      <c r="AA126" s="115">
        <v>5</v>
      </c>
      <c r="AB126" s="115">
        <v>3</v>
      </c>
      <c r="AC126" s="115">
        <v>5</v>
      </c>
      <c r="AD126" s="115">
        <v>5</v>
      </c>
      <c r="AE126" s="115">
        <v>5</v>
      </c>
      <c r="AF126" s="115">
        <v>3</v>
      </c>
      <c r="AG126" s="115">
        <v>5</v>
      </c>
      <c r="AH126" s="115">
        <v>5</v>
      </c>
      <c r="AI126" s="115">
        <v>4</v>
      </c>
      <c r="AJ126" s="115">
        <v>4</v>
      </c>
      <c r="AK126" s="115">
        <v>5</v>
      </c>
      <c r="AL126" s="115">
        <v>5</v>
      </c>
      <c r="AM126" s="115">
        <v>5</v>
      </c>
      <c r="AN126" s="115">
        <v>5</v>
      </c>
      <c r="AO126" s="115">
        <v>5</v>
      </c>
      <c r="AP126" s="115">
        <v>5</v>
      </c>
      <c r="AQ126" s="115">
        <v>5</v>
      </c>
      <c r="AR126" s="115">
        <v>4</v>
      </c>
      <c r="AS126" s="115"/>
    </row>
    <row r="127" spans="1:45" ht="13" thickBot="1" x14ac:dyDescent="0.3">
      <c r="A127" s="121">
        <v>45343.857063923613</v>
      </c>
      <c r="B127" s="115" t="s">
        <v>382</v>
      </c>
      <c r="C127" s="117" t="s">
        <v>297</v>
      </c>
      <c r="D127" s="117">
        <v>2020</v>
      </c>
      <c r="E127" s="115" t="s">
        <v>44</v>
      </c>
      <c r="F127" s="117" t="s">
        <v>45</v>
      </c>
      <c r="G127" s="117">
        <v>24</v>
      </c>
      <c r="I127" s="154" t="s">
        <v>609</v>
      </c>
      <c r="J127" s="115">
        <v>1</v>
      </c>
      <c r="K127" s="115">
        <v>1</v>
      </c>
      <c r="L127" s="115">
        <v>2</v>
      </c>
      <c r="M127" s="115">
        <v>2</v>
      </c>
      <c r="N127" s="115">
        <v>1</v>
      </c>
      <c r="O127" s="115">
        <v>1</v>
      </c>
      <c r="P127" s="115">
        <v>1</v>
      </c>
      <c r="Q127" s="115">
        <v>1</v>
      </c>
      <c r="R127" s="115">
        <v>1</v>
      </c>
      <c r="S127" s="115">
        <v>3</v>
      </c>
      <c r="T127" s="115">
        <v>1</v>
      </c>
      <c r="U127" s="115">
        <v>1</v>
      </c>
      <c r="V127" s="115">
        <v>1</v>
      </c>
      <c r="W127" s="115">
        <v>1</v>
      </c>
      <c r="X127" s="115">
        <v>3</v>
      </c>
      <c r="Y127" s="115">
        <v>1</v>
      </c>
      <c r="Z127" s="115">
        <v>1</v>
      </c>
      <c r="AA127" s="115">
        <v>1</v>
      </c>
      <c r="AB127" s="115">
        <v>3</v>
      </c>
      <c r="AC127" s="115">
        <v>4</v>
      </c>
      <c r="AD127" s="115">
        <v>1</v>
      </c>
      <c r="AE127" s="115">
        <v>1</v>
      </c>
      <c r="AF127" s="115">
        <v>1</v>
      </c>
      <c r="AG127" s="115">
        <v>1</v>
      </c>
      <c r="AH127" s="115">
        <v>1</v>
      </c>
      <c r="AI127" s="115">
        <v>1</v>
      </c>
      <c r="AJ127" s="115">
        <v>1</v>
      </c>
      <c r="AK127" s="115">
        <v>1</v>
      </c>
      <c r="AL127" s="115">
        <v>1</v>
      </c>
      <c r="AM127" s="115">
        <v>3</v>
      </c>
      <c r="AN127" s="115">
        <v>3</v>
      </c>
      <c r="AO127" s="115">
        <v>1</v>
      </c>
      <c r="AP127" s="115">
        <v>3</v>
      </c>
      <c r="AQ127" s="115">
        <v>1</v>
      </c>
      <c r="AR127" s="115">
        <v>3</v>
      </c>
      <c r="AS127" s="115"/>
    </row>
    <row r="128" spans="1:45" ht="13" thickBot="1" x14ac:dyDescent="0.3">
      <c r="A128" s="121">
        <v>45343.872017581016</v>
      </c>
      <c r="B128" s="115" t="s">
        <v>383</v>
      </c>
      <c r="C128" s="117" t="s">
        <v>384</v>
      </c>
      <c r="D128" s="117">
        <v>2020</v>
      </c>
      <c r="E128" s="115" t="s">
        <v>44</v>
      </c>
      <c r="F128" s="117" t="s">
        <v>45</v>
      </c>
      <c r="G128" s="117">
        <v>23</v>
      </c>
      <c r="H128" s="116" t="s">
        <v>385</v>
      </c>
      <c r="I128" s="154" t="s">
        <v>610</v>
      </c>
      <c r="J128" s="115">
        <v>3</v>
      </c>
      <c r="K128" s="115">
        <v>2</v>
      </c>
      <c r="L128" s="115">
        <v>3</v>
      </c>
      <c r="M128" s="115">
        <v>1</v>
      </c>
      <c r="N128" s="115">
        <v>4</v>
      </c>
      <c r="O128" s="115">
        <v>1</v>
      </c>
      <c r="P128" s="115">
        <v>2</v>
      </c>
      <c r="Q128" s="115">
        <v>4</v>
      </c>
      <c r="R128" s="115">
        <v>3</v>
      </c>
      <c r="S128" s="115">
        <v>3</v>
      </c>
      <c r="T128" s="115">
        <v>3</v>
      </c>
      <c r="U128" s="115">
        <v>3</v>
      </c>
      <c r="V128" s="115">
        <v>2</v>
      </c>
      <c r="W128" s="115">
        <v>2</v>
      </c>
      <c r="X128" s="115">
        <v>2</v>
      </c>
      <c r="Y128" s="115">
        <v>2</v>
      </c>
      <c r="Z128" s="115">
        <v>4</v>
      </c>
      <c r="AA128" s="115">
        <v>2</v>
      </c>
      <c r="AB128" s="115">
        <v>3</v>
      </c>
      <c r="AC128" s="115">
        <v>4</v>
      </c>
      <c r="AD128" s="115">
        <v>2</v>
      </c>
      <c r="AE128" s="115">
        <v>2</v>
      </c>
      <c r="AF128" s="115">
        <v>2</v>
      </c>
      <c r="AG128" s="115">
        <v>2</v>
      </c>
      <c r="AH128" s="115">
        <v>2</v>
      </c>
      <c r="AI128" s="115">
        <v>4</v>
      </c>
      <c r="AJ128" s="115">
        <v>4</v>
      </c>
      <c r="AK128" s="115">
        <v>2</v>
      </c>
      <c r="AL128" s="115">
        <v>2</v>
      </c>
      <c r="AM128" s="115">
        <v>2</v>
      </c>
      <c r="AN128" s="115">
        <v>3</v>
      </c>
      <c r="AO128" s="115">
        <v>2</v>
      </c>
      <c r="AP128" s="115">
        <v>4</v>
      </c>
      <c r="AQ128" s="115">
        <v>2</v>
      </c>
      <c r="AR128" s="115">
        <v>2</v>
      </c>
      <c r="AS128" s="115"/>
    </row>
    <row r="129" spans="1:45" ht="13" thickBot="1" x14ac:dyDescent="0.3">
      <c r="A129" s="121">
        <v>45343.880200659725</v>
      </c>
      <c r="B129" s="115" t="s">
        <v>131</v>
      </c>
      <c r="C129" s="117" t="s">
        <v>132</v>
      </c>
      <c r="D129" s="117">
        <v>2020</v>
      </c>
      <c r="E129" s="115" t="s">
        <v>44</v>
      </c>
      <c r="F129" s="117" t="s">
        <v>45</v>
      </c>
      <c r="G129" s="117">
        <v>22</v>
      </c>
      <c r="H129" s="115" t="s">
        <v>131</v>
      </c>
      <c r="I129" s="154" t="s">
        <v>610</v>
      </c>
      <c r="J129" s="115">
        <v>1</v>
      </c>
      <c r="K129" s="115">
        <v>1</v>
      </c>
      <c r="L129" s="115">
        <v>1</v>
      </c>
      <c r="M129" s="115">
        <v>1</v>
      </c>
      <c r="N129" s="115">
        <v>2</v>
      </c>
      <c r="O129" s="115">
        <v>2</v>
      </c>
      <c r="P129" s="115">
        <v>1</v>
      </c>
      <c r="Q129" s="115">
        <v>1</v>
      </c>
      <c r="R129" s="115">
        <v>1</v>
      </c>
      <c r="S129" s="115">
        <v>2</v>
      </c>
      <c r="T129" s="115">
        <v>2</v>
      </c>
      <c r="U129" s="115">
        <v>1</v>
      </c>
      <c r="V129" s="115">
        <v>1</v>
      </c>
      <c r="W129" s="115">
        <v>1</v>
      </c>
      <c r="X129" s="115">
        <v>3</v>
      </c>
      <c r="Y129" s="115">
        <v>1</v>
      </c>
      <c r="Z129" s="115">
        <v>1</v>
      </c>
      <c r="AA129" s="115">
        <v>1</v>
      </c>
      <c r="AB129" s="115">
        <v>1</v>
      </c>
      <c r="AC129" s="115">
        <v>2</v>
      </c>
      <c r="AD129" s="115">
        <v>1</v>
      </c>
      <c r="AE129" s="115">
        <v>1</v>
      </c>
      <c r="AF129" s="115">
        <v>2</v>
      </c>
      <c r="AG129" s="115">
        <v>1</v>
      </c>
      <c r="AH129" s="115">
        <v>2</v>
      </c>
      <c r="AI129" s="115">
        <v>1</v>
      </c>
      <c r="AJ129" s="115">
        <v>1</v>
      </c>
      <c r="AK129" s="115">
        <v>1</v>
      </c>
      <c r="AL129" s="115">
        <v>1</v>
      </c>
      <c r="AM129" s="115">
        <v>1</v>
      </c>
      <c r="AN129" s="115">
        <v>3</v>
      </c>
      <c r="AO129" s="115">
        <v>1</v>
      </c>
      <c r="AP129" s="115">
        <v>1</v>
      </c>
      <c r="AQ129" s="115">
        <v>1</v>
      </c>
      <c r="AR129" s="115">
        <v>3</v>
      </c>
      <c r="AS129" s="115"/>
    </row>
    <row r="130" spans="1:45" ht="13" thickBot="1" x14ac:dyDescent="0.3">
      <c r="A130" s="121">
        <v>45343.888217592597</v>
      </c>
      <c r="B130" s="115" t="s">
        <v>386</v>
      </c>
      <c r="C130" s="117" t="s">
        <v>387</v>
      </c>
      <c r="D130" s="117">
        <v>2020</v>
      </c>
      <c r="E130" s="115" t="s">
        <v>44</v>
      </c>
      <c r="F130" s="117" t="s">
        <v>45</v>
      </c>
      <c r="G130" s="117">
        <v>23</v>
      </c>
      <c r="H130" s="116" t="s">
        <v>388</v>
      </c>
      <c r="I130" s="154" t="s">
        <v>612</v>
      </c>
      <c r="J130" s="115">
        <v>2</v>
      </c>
      <c r="K130" s="115">
        <v>2</v>
      </c>
      <c r="L130" s="115">
        <v>2</v>
      </c>
      <c r="M130" s="115">
        <v>2</v>
      </c>
      <c r="N130" s="115">
        <v>2</v>
      </c>
      <c r="O130" s="115">
        <v>3</v>
      </c>
      <c r="P130" s="115">
        <v>2</v>
      </c>
      <c r="Q130" s="115">
        <v>2</v>
      </c>
      <c r="R130" s="115">
        <v>3</v>
      </c>
      <c r="S130" s="115">
        <v>2</v>
      </c>
      <c r="T130" s="115">
        <v>2</v>
      </c>
      <c r="U130" s="115">
        <v>2</v>
      </c>
      <c r="V130" s="115">
        <v>1</v>
      </c>
      <c r="W130" s="115">
        <v>3</v>
      </c>
      <c r="X130" s="115">
        <v>3</v>
      </c>
      <c r="Y130" s="115">
        <v>4</v>
      </c>
      <c r="Z130" s="115">
        <v>4</v>
      </c>
      <c r="AA130" s="115">
        <v>2</v>
      </c>
      <c r="AB130" s="115">
        <v>3</v>
      </c>
      <c r="AC130" s="115">
        <v>4</v>
      </c>
      <c r="AD130" s="115">
        <v>3</v>
      </c>
      <c r="AE130" s="115">
        <v>2</v>
      </c>
      <c r="AF130" s="115">
        <v>2</v>
      </c>
      <c r="AG130" s="115">
        <v>2</v>
      </c>
      <c r="AH130" s="115">
        <v>4</v>
      </c>
      <c r="AI130" s="115">
        <v>3</v>
      </c>
      <c r="AJ130" s="115">
        <v>3</v>
      </c>
      <c r="AK130" s="115">
        <v>3</v>
      </c>
      <c r="AL130" s="115">
        <v>3</v>
      </c>
      <c r="AM130" s="115">
        <v>4</v>
      </c>
      <c r="AN130" s="115">
        <v>4</v>
      </c>
      <c r="AO130" s="115">
        <v>4</v>
      </c>
      <c r="AP130" s="115">
        <v>2</v>
      </c>
      <c r="AQ130" s="115">
        <v>3</v>
      </c>
      <c r="AR130" s="115">
        <v>3</v>
      </c>
      <c r="AS130" s="115"/>
    </row>
    <row r="131" spans="1:45" ht="13" thickBot="1" x14ac:dyDescent="0.3">
      <c r="A131" s="121">
        <v>45343.898897303239</v>
      </c>
      <c r="B131" s="115" t="s">
        <v>389</v>
      </c>
      <c r="C131" s="117" t="s">
        <v>390</v>
      </c>
      <c r="D131" s="117">
        <v>2020</v>
      </c>
      <c r="E131" s="115" t="s">
        <v>44</v>
      </c>
      <c r="F131" s="117" t="s">
        <v>45</v>
      </c>
      <c r="G131" s="117">
        <v>24</v>
      </c>
      <c r="H131" s="116" t="s">
        <v>391</v>
      </c>
      <c r="I131" s="154" t="s">
        <v>613</v>
      </c>
      <c r="J131" s="115">
        <v>3</v>
      </c>
      <c r="K131" s="115">
        <v>1</v>
      </c>
      <c r="L131" s="115">
        <v>1</v>
      </c>
      <c r="M131" s="115">
        <v>1</v>
      </c>
      <c r="N131" s="115">
        <v>4</v>
      </c>
      <c r="O131" s="115">
        <v>4</v>
      </c>
      <c r="P131" s="115">
        <v>4</v>
      </c>
      <c r="Q131" s="115">
        <v>3</v>
      </c>
      <c r="R131" s="115">
        <v>2</v>
      </c>
      <c r="S131" s="115">
        <v>1</v>
      </c>
      <c r="T131" s="115">
        <v>3</v>
      </c>
      <c r="U131" s="115">
        <v>1</v>
      </c>
      <c r="V131" s="115">
        <v>1</v>
      </c>
      <c r="W131" s="115">
        <v>3</v>
      </c>
      <c r="X131" s="115">
        <v>3</v>
      </c>
      <c r="Y131" s="115">
        <v>3</v>
      </c>
      <c r="Z131" s="115">
        <v>3</v>
      </c>
      <c r="AA131" s="115">
        <v>3</v>
      </c>
      <c r="AB131" s="115">
        <v>3</v>
      </c>
      <c r="AC131" s="115">
        <v>3</v>
      </c>
      <c r="AD131" s="115">
        <v>3</v>
      </c>
      <c r="AE131" s="115">
        <v>3</v>
      </c>
      <c r="AF131" s="115">
        <v>3</v>
      </c>
      <c r="AG131" s="115">
        <v>3</v>
      </c>
      <c r="AH131" s="115">
        <v>3</v>
      </c>
      <c r="AI131" s="115">
        <v>3</v>
      </c>
      <c r="AJ131" s="115">
        <v>3</v>
      </c>
      <c r="AK131" s="115">
        <v>3</v>
      </c>
      <c r="AL131" s="115">
        <v>3</v>
      </c>
      <c r="AM131" s="115">
        <v>3</v>
      </c>
      <c r="AN131" s="115">
        <v>3</v>
      </c>
      <c r="AO131" s="115">
        <v>3</v>
      </c>
      <c r="AP131" s="115">
        <v>3</v>
      </c>
      <c r="AQ131" s="115">
        <v>3</v>
      </c>
      <c r="AR131" s="115">
        <v>3</v>
      </c>
      <c r="AS131" s="115"/>
    </row>
    <row r="132" spans="1:45" ht="13" thickBot="1" x14ac:dyDescent="0.3">
      <c r="A132" s="121">
        <v>45343.903954629626</v>
      </c>
      <c r="B132" s="115" t="s">
        <v>392</v>
      </c>
      <c r="C132" s="117" t="s">
        <v>393</v>
      </c>
      <c r="D132" s="117">
        <v>2020</v>
      </c>
      <c r="E132" s="115" t="s">
        <v>44</v>
      </c>
      <c r="F132" s="117" t="s">
        <v>45</v>
      </c>
      <c r="G132" s="117">
        <v>22</v>
      </c>
      <c r="H132" s="115" t="s">
        <v>392</v>
      </c>
      <c r="I132" s="154" t="s">
        <v>609</v>
      </c>
      <c r="J132" s="115">
        <v>3</v>
      </c>
      <c r="K132" s="115">
        <v>2</v>
      </c>
      <c r="L132" s="115">
        <v>3</v>
      </c>
      <c r="M132" s="115">
        <v>3</v>
      </c>
      <c r="N132" s="115">
        <v>3</v>
      </c>
      <c r="O132" s="115">
        <v>3</v>
      </c>
      <c r="P132" s="115">
        <v>1</v>
      </c>
      <c r="Q132" s="115">
        <v>4</v>
      </c>
      <c r="R132" s="115">
        <v>2</v>
      </c>
      <c r="S132" s="115">
        <v>3</v>
      </c>
      <c r="T132" s="115">
        <v>3</v>
      </c>
      <c r="U132" s="115">
        <v>4</v>
      </c>
      <c r="V132" s="115">
        <v>3</v>
      </c>
      <c r="W132" s="115">
        <v>3</v>
      </c>
      <c r="X132" s="115">
        <v>3</v>
      </c>
      <c r="Y132" s="115">
        <v>3</v>
      </c>
      <c r="Z132" s="115">
        <v>3</v>
      </c>
      <c r="AA132" s="115">
        <v>3</v>
      </c>
      <c r="AB132" s="115">
        <v>1</v>
      </c>
      <c r="AC132" s="115">
        <v>2</v>
      </c>
      <c r="AD132" s="115">
        <v>4</v>
      </c>
      <c r="AE132" s="115">
        <v>3</v>
      </c>
      <c r="AF132" s="115">
        <v>3</v>
      </c>
      <c r="AG132" s="115">
        <v>4</v>
      </c>
      <c r="AH132" s="115">
        <v>3</v>
      </c>
      <c r="AI132" s="115">
        <v>3</v>
      </c>
      <c r="AJ132" s="115">
        <v>3</v>
      </c>
      <c r="AK132" s="115">
        <v>3</v>
      </c>
      <c r="AL132" s="115">
        <v>3</v>
      </c>
      <c r="AM132" s="115">
        <v>3</v>
      </c>
      <c r="AN132" s="115">
        <v>4</v>
      </c>
      <c r="AO132" s="115">
        <v>2</v>
      </c>
      <c r="AP132" s="115">
        <v>3</v>
      </c>
      <c r="AQ132" s="115">
        <v>3</v>
      </c>
      <c r="AR132" s="115">
        <v>3</v>
      </c>
      <c r="AS132" s="115"/>
    </row>
    <row r="133" spans="1:45" ht="13" thickBot="1" x14ac:dyDescent="0.3">
      <c r="A133" s="121">
        <v>45343.91049469907</v>
      </c>
      <c r="B133" s="115" t="s">
        <v>394</v>
      </c>
      <c r="C133" s="117" t="s">
        <v>395</v>
      </c>
      <c r="D133" s="117">
        <v>2020</v>
      </c>
      <c r="E133" s="115" t="s">
        <v>44</v>
      </c>
      <c r="F133" s="117" t="s">
        <v>45</v>
      </c>
      <c r="G133" s="117">
        <v>22</v>
      </c>
      <c r="H133" s="116" t="s">
        <v>396</v>
      </c>
      <c r="I133" s="154" t="s">
        <v>610</v>
      </c>
      <c r="J133" s="115">
        <v>2</v>
      </c>
      <c r="K133" s="115">
        <v>3</v>
      </c>
      <c r="L133" s="115">
        <v>4</v>
      </c>
      <c r="M133" s="115">
        <v>1</v>
      </c>
      <c r="N133" s="115">
        <v>4</v>
      </c>
      <c r="O133" s="115">
        <v>3</v>
      </c>
      <c r="P133" s="115">
        <v>3</v>
      </c>
      <c r="Q133" s="115">
        <v>2</v>
      </c>
      <c r="R133" s="115">
        <v>4</v>
      </c>
      <c r="S133" s="115">
        <v>3</v>
      </c>
      <c r="T133" s="115">
        <v>3</v>
      </c>
      <c r="U133" s="115">
        <v>3</v>
      </c>
      <c r="V133" s="115">
        <v>1</v>
      </c>
      <c r="W133" s="115">
        <v>4</v>
      </c>
      <c r="X133" s="115">
        <v>2</v>
      </c>
      <c r="Y133" s="115">
        <v>5</v>
      </c>
      <c r="Z133" s="115">
        <v>5</v>
      </c>
      <c r="AA133" s="115">
        <v>4</v>
      </c>
      <c r="AB133" s="115">
        <v>5</v>
      </c>
      <c r="AC133" s="115">
        <v>1</v>
      </c>
      <c r="AD133" s="115">
        <v>5</v>
      </c>
      <c r="AE133" s="115">
        <v>4</v>
      </c>
      <c r="AF133" s="115">
        <v>3</v>
      </c>
      <c r="AG133" s="115">
        <v>4</v>
      </c>
      <c r="AH133" s="115">
        <v>1</v>
      </c>
      <c r="AI133" s="115">
        <v>2</v>
      </c>
      <c r="AJ133" s="115">
        <v>5</v>
      </c>
      <c r="AK133" s="115">
        <v>3</v>
      </c>
      <c r="AL133" s="115">
        <v>3</v>
      </c>
      <c r="AM133" s="115">
        <v>2</v>
      </c>
      <c r="AN133" s="115">
        <v>5</v>
      </c>
      <c r="AO133" s="115">
        <v>5</v>
      </c>
      <c r="AP133" s="115">
        <v>3</v>
      </c>
      <c r="AQ133" s="115">
        <v>1</v>
      </c>
      <c r="AR133" s="115">
        <v>5</v>
      </c>
      <c r="AS133" s="115"/>
    </row>
    <row r="134" spans="1:45" ht="13" thickBot="1" x14ac:dyDescent="0.3">
      <c r="A134" s="121">
        <v>45343.930644594904</v>
      </c>
      <c r="B134" s="115" t="s">
        <v>397</v>
      </c>
      <c r="C134" s="117" t="s">
        <v>398</v>
      </c>
      <c r="D134" s="117">
        <v>2020</v>
      </c>
      <c r="E134" s="115" t="s">
        <v>44</v>
      </c>
      <c r="F134" s="117" t="s">
        <v>45</v>
      </c>
      <c r="G134" s="117">
        <v>22</v>
      </c>
      <c r="H134" s="116" t="s">
        <v>399</v>
      </c>
      <c r="I134" s="154" t="s">
        <v>610</v>
      </c>
      <c r="J134" s="115">
        <v>3</v>
      </c>
      <c r="K134" s="115">
        <v>3</v>
      </c>
      <c r="L134" s="115">
        <v>2</v>
      </c>
      <c r="M134" s="115">
        <v>1</v>
      </c>
      <c r="N134" s="115">
        <v>4</v>
      </c>
      <c r="O134" s="115">
        <v>3</v>
      </c>
      <c r="P134" s="115">
        <v>3</v>
      </c>
      <c r="Q134" s="115">
        <v>4</v>
      </c>
      <c r="R134" s="115">
        <v>2</v>
      </c>
      <c r="S134" s="115">
        <v>3</v>
      </c>
      <c r="T134" s="115">
        <v>2</v>
      </c>
      <c r="U134" s="115">
        <v>3</v>
      </c>
      <c r="V134" s="115">
        <v>2</v>
      </c>
      <c r="W134" s="115">
        <v>2</v>
      </c>
      <c r="X134" s="115">
        <v>3</v>
      </c>
      <c r="Y134" s="115">
        <v>4</v>
      </c>
      <c r="Z134" s="115">
        <v>4</v>
      </c>
      <c r="AA134" s="115">
        <v>3</v>
      </c>
      <c r="AB134" s="115">
        <v>3</v>
      </c>
      <c r="AC134" s="115">
        <v>3</v>
      </c>
      <c r="AD134" s="115">
        <v>3</v>
      </c>
      <c r="AE134" s="115">
        <v>3</v>
      </c>
      <c r="AF134" s="115">
        <v>3</v>
      </c>
      <c r="AG134" s="115">
        <v>4</v>
      </c>
      <c r="AH134" s="115">
        <v>3</v>
      </c>
      <c r="AI134" s="115">
        <v>3</v>
      </c>
      <c r="AJ134" s="115">
        <v>3</v>
      </c>
      <c r="AK134" s="115">
        <v>3</v>
      </c>
      <c r="AL134" s="115">
        <v>3</v>
      </c>
      <c r="AM134" s="115">
        <v>3</v>
      </c>
      <c r="AN134" s="115">
        <v>3</v>
      </c>
      <c r="AO134" s="115">
        <v>3</v>
      </c>
      <c r="AP134" s="115">
        <v>3</v>
      </c>
      <c r="AQ134" s="115">
        <v>3</v>
      </c>
      <c r="AR134" s="115">
        <v>3</v>
      </c>
      <c r="AS134" s="115"/>
    </row>
    <row r="135" spans="1:45" ht="13" thickBot="1" x14ac:dyDescent="0.3">
      <c r="A135" s="121">
        <v>45343.933024212965</v>
      </c>
      <c r="B135" s="115" t="s">
        <v>400</v>
      </c>
      <c r="C135" s="117" t="s">
        <v>401</v>
      </c>
      <c r="D135" s="117">
        <v>2020</v>
      </c>
      <c r="E135" s="115" t="s">
        <v>44</v>
      </c>
      <c r="F135" s="117" t="s">
        <v>45</v>
      </c>
      <c r="G135" s="117">
        <v>21</v>
      </c>
      <c r="H135" s="116" t="s">
        <v>402</v>
      </c>
      <c r="I135" s="154" t="s">
        <v>612</v>
      </c>
      <c r="J135" s="115">
        <v>2</v>
      </c>
      <c r="K135" s="115">
        <v>2</v>
      </c>
      <c r="L135" s="115">
        <v>2</v>
      </c>
      <c r="M135" s="115">
        <v>2</v>
      </c>
      <c r="N135" s="115">
        <v>3</v>
      </c>
      <c r="O135" s="115">
        <v>3</v>
      </c>
      <c r="P135" s="115">
        <v>2</v>
      </c>
      <c r="Q135" s="115">
        <v>2</v>
      </c>
      <c r="R135" s="115">
        <v>3</v>
      </c>
      <c r="S135" s="115">
        <v>3</v>
      </c>
      <c r="T135" s="115">
        <v>2</v>
      </c>
      <c r="U135" s="115">
        <v>3</v>
      </c>
      <c r="V135" s="115">
        <v>2</v>
      </c>
      <c r="W135" s="115">
        <v>3</v>
      </c>
      <c r="X135" s="115">
        <v>2</v>
      </c>
      <c r="Y135" s="115">
        <v>4</v>
      </c>
      <c r="Z135" s="115">
        <v>4</v>
      </c>
      <c r="AA135" s="115">
        <v>3</v>
      </c>
      <c r="AB135" s="115">
        <v>3</v>
      </c>
      <c r="AC135" s="115">
        <v>2</v>
      </c>
      <c r="AD135" s="115">
        <v>2</v>
      </c>
      <c r="AE135" s="115">
        <v>3</v>
      </c>
      <c r="AF135" s="115">
        <v>4</v>
      </c>
      <c r="AG135" s="115">
        <v>3</v>
      </c>
      <c r="AH135" s="115">
        <v>2</v>
      </c>
      <c r="AI135" s="115">
        <v>2</v>
      </c>
      <c r="AJ135" s="115">
        <v>4</v>
      </c>
      <c r="AK135" s="115">
        <v>3</v>
      </c>
      <c r="AL135" s="115">
        <v>2</v>
      </c>
      <c r="AM135" s="115">
        <v>4</v>
      </c>
      <c r="AN135" s="115">
        <v>4</v>
      </c>
      <c r="AO135" s="115">
        <v>4</v>
      </c>
      <c r="AP135" s="115">
        <v>4</v>
      </c>
      <c r="AQ135" s="115">
        <v>2</v>
      </c>
      <c r="AR135" s="115">
        <v>4</v>
      </c>
      <c r="AS135" s="115"/>
    </row>
    <row r="136" spans="1:45" ht="13" thickBot="1" x14ac:dyDescent="0.3">
      <c r="A136" s="121">
        <v>45343.938120173611</v>
      </c>
      <c r="B136" s="115" t="s">
        <v>403</v>
      </c>
      <c r="C136" s="117" t="s">
        <v>404</v>
      </c>
      <c r="D136" s="117">
        <v>2020</v>
      </c>
      <c r="E136" s="115" t="s">
        <v>44</v>
      </c>
      <c r="F136" s="117" t="s">
        <v>55</v>
      </c>
      <c r="G136" s="117">
        <v>23</v>
      </c>
      <c r="H136" s="115" t="s">
        <v>403</v>
      </c>
      <c r="I136" s="154" t="s">
        <v>613</v>
      </c>
      <c r="J136" s="115">
        <v>1</v>
      </c>
      <c r="K136" s="115">
        <v>1</v>
      </c>
      <c r="L136" s="115">
        <v>2</v>
      </c>
      <c r="M136" s="115">
        <v>1</v>
      </c>
      <c r="N136" s="115">
        <v>1</v>
      </c>
      <c r="O136" s="115">
        <v>1</v>
      </c>
      <c r="P136" s="115">
        <v>2</v>
      </c>
      <c r="Q136" s="115">
        <v>4</v>
      </c>
      <c r="R136" s="115">
        <v>2</v>
      </c>
      <c r="S136" s="115">
        <v>3</v>
      </c>
      <c r="T136" s="115">
        <v>2</v>
      </c>
      <c r="U136" s="115">
        <v>4</v>
      </c>
      <c r="V136" s="115">
        <v>1</v>
      </c>
      <c r="W136" s="115">
        <v>2</v>
      </c>
      <c r="X136" s="115">
        <v>4</v>
      </c>
      <c r="Y136" s="115">
        <v>5</v>
      </c>
      <c r="Z136" s="115">
        <v>2</v>
      </c>
      <c r="AA136" s="115">
        <v>5</v>
      </c>
      <c r="AB136" s="115">
        <v>1</v>
      </c>
      <c r="AC136" s="115">
        <v>5</v>
      </c>
      <c r="AD136" s="115">
        <v>1</v>
      </c>
      <c r="AE136" s="115">
        <v>4</v>
      </c>
      <c r="AF136" s="115">
        <v>2</v>
      </c>
      <c r="AG136" s="115">
        <v>4</v>
      </c>
      <c r="AH136" s="115">
        <v>1</v>
      </c>
      <c r="AI136" s="115">
        <v>4</v>
      </c>
      <c r="AJ136" s="115">
        <v>5</v>
      </c>
      <c r="AK136" s="115">
        <v>5</v>
      </c>
      <c r="AL136" s="115">
        <v>2</v>
      </c>
      <c r="AM136" s="115">
        <v>2</v>
      </c>
      <c r="AN136" s="115">
        <v>5</v>
      </c>
      <c r="AO136" s="115">
        <v>5</v>
      </c>
      <c r="AP136" s="115">
        <v>1</v>
      </c>
      <c r="AQ136" s="115">
        <v>1</v>
      </c>
      <c r="AR136" s="115">
        <v>5</v>
      </c>
      <c r="AS136" s="115"/>
    </row>
    <row r="137" spans="1:45" ht="13" thickBot="1" x14ac:dyDescent="0.3">
      <c r="A137" s="121">
        <v>45344.040428703709</v>
      </c>
      <c r="B137" s="115" t="s">
        <v>405</v>
      </c>
      <c r="C137" s="117" t="s">
        <v>279</v>
      </c>
      <c r="D137" s="117">
        <v>2020</v>
      </c>
      <c r="E137" s="115" t="s">
        <v>44</v>
      </c>
      <c r="F137" s="117" t="s">
        <v>45</v>
      </c>
      <c r="G137" s="117">
        <v>23</v>
      </c>
      <c r="H137" s="116" t="s">
        <v>280</v>
      </c>
      <c r="I137" s="154" t="s">
        <v>610</v>
      </c>
      <c r="J137" s="115">
        <v>4</v>
      </c>
      <c r="K137" s="115">
        <v>4</v>
      </c>
      <c r="L137" s="115">
        <v>4</v>
      </c>
      <c r="M137" s="115">
        <v>4</v>
      </c>
      <c r="N137" s="115">
        <v>4</v>
      </c>
      <c r="O137" s="115">
        <v>4</v>
      </c>
      <c r="P137" s="115">
        <v>4</v>
      </c>
      <c r="Q137" s="115">
        <v>4</v>
      </c>
      <c r="R137" s="115">
        <v>4</v>
      </c>
      <c r="S137" s="115">
        <v>4</v>
      </c>
      <c r="T137" s="115">
        <v>4</v>
      </c>
      <c r="U137" s="115">
        <v>4</v>
      </c>
      <c r="V137" s="115">
        <v>4</v>
      </c>
      <c r="W137" s="115">
        <v>4</v>
      </c>
      <c r="X137" s="115">
        <v>4</v>
      </c>
      <c r="Y137" s="115">
        <v>3</v>
      </c>
      <c r="Z137" s="115">
        <v>3</v>
      </c>
      <c r="AA137" s="115">
        <v>3</v>
      </c>
      <c r="AB137" s="115">
        <v>3</v>
      </c>
      <c r="AC137" s="115">
        <v>3</v>
      </c>
      <c r="AD137" s="115">
        <v>3</v>
      </c>
      <c r="AE137" s="115">
        <v>3</v>
      </c>
      <c r="AF137" s="115">
        <v>3</v>
      </c>
      <c r="AG137" s="115">
        <v>3</v>
      </c>
      <c r="AH137" s="115">
        <v>3</v>
      </c>
      <c r="AI137" s="115">
        <v>3</v>
      </c>
      <c r="AJ137" s="115">
        <v>3</v>
      </c>
      <c r="AK137" s="115">
        <v>3</v>
      </c>
      <c r="AL137" s="115">
        <v>3</v>
      </c>
      <c r="AM137" s="115">
        <v>3</v>
      </c>
      <c r="AN137" s="115">
        <v>3</v>
      </c>
      <c r="AO137" s="115">
        <v>3</v>
      </c>
      <c r="AP137" s="115">
        <v>3</v>
      </c>
      <c r="AQ137" s="115">
        <v>3</v>
      </c>
      <c r="AR137" s="115">
        <v>2</v>
      </c>
      <c r="AS137" s="115"/>
    </row>
    <row r="138" spans="1:45" ht="13" thickBot="1" x14ac:dyDescent="0.3">
      <c r="A138" s="121">
        <v>45344.311817800924</v>
      </c>
      <c r="B138" s="115" t="s">
        <v>406</v>
      </c>
      <c r="C138" s="117" t="s">
        <v>407</v>
      </c>
      <c r="D138" s="117">
        <v>2020</v>
      </c>
      <c r="E138" s="115" t="s">
        <v>44</v>
      </c>
      <c r="F138" s="117" t="s">
        <v>45</v>
      </c>
      <c r="G138" s="117">
        <v>23</v>
      </c>
      <c r="H138" s="116" t="s">
        <v>408</v>
      </c>
      <c r="I138" s="154" t="s">
        <v>609</v>
      </c>
      <c r="J138" s="115">
        <v>4</v>
      </c>
      <c r="K138" s="115">
        <v>3</v>
      </c>
      <c r="L138" s="115">
        <v>3</v>
      </c>
      <c r="M138" s="115">
        <v>2</v>
      </c>
      <c r="N138" s="115">
        <v>4</v>
      </c>
      <c r="O138" s="115">
        <v>3</v>
      </c>
      <c r="P138" s="115">
        <v>2</v>
      </c>
      <c r="Q138" s="115">
        <v>3</v>
      </c>
      <c r="R138" s="115">
        <v>4</v>
      </c>
      <c r="S138" s="115">
        <v>4</v>
      </c>
      <c r="T138" s="115">
        <v>4</v>
      </c>
      <c r="U138" s="115">
        <v>2</v>
      </c>
      <c r="V138" s="115">
        <v>2</v>
      </c>
      <c r="W138" s="115">
        <v>4</v>
      </c>
      <c r="X138" s="115">
        <v>2</v>
      </c>
      <c r="Y138" s="115">
        <v>4</v>
      </c>
      <c r="Z138" s="115">
        <v>3</v>
      </c>
      <c r="AA138" s="115">
        <v>3</v>
      </c>
      <c r="AB138" s="115">
        <v>3</v>
      </c>
      <c r="AC138" s="115">
        <v>3</v>
      </c>
      <c r="AD138" s="115">
        <v>3</v>
      </c>
      <c r="AE138" s="115">
        <v>3</v>
      </c>
      <c r="AF138" s="115">
        <v>3</v>
      </c>
      <c r="AG138" s="115">
        <v>3</v>
      </c>
      <c r="AH138" s="115">
        <v>3</v>
      </c>
      <c r="AI138" s="115">
        <v>3</v>
      </c>
      <c r="AJ138" s="115">
        <v>3</v>
      </c>
      <c r="AK138" s="115">
        <v>3</v>
      </c>
      <c r="AL138" s="115">
        <v>3</v>
      </c>
      <c r="AM138" s="115">
        <v>3</v>
      </c>
      <c r="AN138" s="115">
        <v>4</v>
      </c>
      <c r="AO138" s="115">
        <v>4</v>
      </c>
      <c r="AP138" s="115">
        <v>4</v>
      </c>
      <c r="AQ138" s="115">
        <v>4</v>
      </c>
      <c r="AR138" s="115">
        <v>4</v>
      </c>
      <c r="AS138" s="115"/>
    </row>
    <row r="139" spans="1:45" ht="13" thickBot="1" x14ac:dyDescent="0.3">
      <c r="A139" s="121">
        <v>45344.346251215276</v>
      </c>
      <c r="B139" s="115" t="s">
        <v>409</v>
      </c>
      <c r="C139" s="117" t="s">
        <v>410</v>
      </c>
      <c r="D139" s="117">
        <v>2020</v>
      </c>
      <c r="E139" s="115" t="s">
        <v>44</v>
      </c>
      <c r="F139" s="117" t="s">
        <v>45</v>
      </c>
      <c r="G139" s="117">
        <v>22</v>
      </c>
      <c r="H139" s="116" t="s">
        <v>411</v>
      </c>
      <c r="I139" s="154" t="s">
        <v>611</v>
      </c>
      <c r="J139" s="115">
        <v>3</v>
      </c>
      <c r="K139" s="115">
        <v>2</v>
      </c>
      <c r="L139" s="115">
        <v>2</v>
      </c>
      <c r="M139" s="115">
        <v>2</v>
      </c>
      <c r="N139" s="115">
        <v>3</v>
      </c>
      <c r="O139" s="115">
        <v>2</v>
      </c>
      <c r="P139" s="115">
        <v>2</v>
      </c>
      <c r="Q139" s="115">
        <v>3</v>
      </c>
      <c r="R139" s="115">
        <v>2</v>
      </c>
      <c r="S139" s="115">
        <v>4</v>
      </c>
      <c r="T139" s="115">
        <v>1</v>
      </c>
      <c r="U139" s="115">
        <v>2</v>
      </c>
      <c r="V139" s="115">
        <v>1</v>
      </c>
      <c r="W139" s="115">
        <v>2</v>
      </c>
      <c r="X139" s="115">
        <v>3</v>
      </c>
      <c r="Y139" s="115">
        <v>2</v>
      </c>
      <c r="Z139" s="115">
        <v>2</v>
      </c>
      <c r="AA139" s="115">
        <v>2</v>
      </c>
      <c r="AB139" s="115">
        <v>4</v>
      </c>
      <c r="AC139" s="115">
        <v>4</v>
      </c>
      <c r="AD139" s="115">
        <v>2</v>
      </c>
      <c r="AE139" s="115">
        <v>3</v>
      </c>
      <c r="AF139" s="115">
        <v>2</v>
      </c>
      <c r="AG139" s="115">
        <v>2</v>
      </c>
      <c r="AH139" s="115">
        <v>4</v>
      </c>
      <c r="AI139" s="115">
        <v>2</v>
      </c>
      <c r="AJ139" s="115">
        <v>4</v>
      </c>
      <c r="AK139" s="115">
        <v>2</v>
      </c>
      <c r="AL139" s="115">
        <v>2</v>
      </c>
      <c r="AM139" s="115">
        <v>3</v>
      </c>
      <c r="AN139" s="115">
        <v>4</v>
      </c>
      <c r="AO139" s="115">
        <v>4</v>
      </c>
      <c r="AP139" s="115">
        <v>2</v>
      </c>
      <c r="AQ139" s="115">
        <v>2</v>
      </c>
      <c r="AR139" s="115">
        <v>3</v>
      </c>
      <c r="AS139" s="115"/>
    </row>
    <row r="140" spans="1:45" ht="13" thickBot="1" x14ac:dyDescent="0.3">
      <c r="A140" s="121">
        <v>45344.433823425927</v>
      </c>
      <c r="B140" s="115" t="s">
        <v>412</v>
      </c>
      <c r="C140" s="117" t="s">
        <v>413</v>
      </c>
      <c r="D140" s="117">
        <v>2020</v>
      </c>
      <c r="E140" s="115" t="s">
        <v>44</v>
      </c>
      <c r="F140" s="117" t="s">
        <v>45</v>
      </c>
      <c r="G140" s="117">
        <v>23</v>
      </c>
      <c r="H140" s="115" t="s">
        <v>412</v>
      </c>
      <c r="I140" s="154" t="s">
        <v>611</v>
      </c>
      <c r="J140" s="115">
        <v>4</v>
      </c>
      <c r="K140" s="115">
        <v>2</v>
      </c>
      <c r="L140" s="115">
        <v>2</v>
      </c>
      <c r="M140" s="115">
        <v>1</v>
      </c>
      <c r="N140" s="115">
        <v>4</v>
      </c>
      <c r="O140" s="115">
        <v>2</v>
      </c>
      <c r="P140" s="115">
        <v>1</v>
      </c>
      <c r="Q140" s="115">
        <v>4</v>
      </c>
      <c r="R140" s="115">
        <v>3</v>
      </c>
      <c r="S140" s="115">
        <v>4</v>
      </c>
      <c r="T140" s="115">
        <v>2</v>
      </c>
      <c r="U140" s="115">
        <v>3</v>
      </c>
      <c r="V140" s="115">
        <v>2</v>
      </c>
      <c r="W140" s="115">
        <v>4</v>
      </c>
      <c r="X140" s="115">
        <v>3</v>
      </c>
      <c r="Y140" s="115">
        <v>4</v>
      </c>
      <c r="Z140" s="115">
        <v>3</v>
      </c>
      <c r="AA140" s="115">
        <v>1</v>
      </c>
      <c r="AB140" s="115">
        <v>4</v>
      </c>
      <c r="AC140" s="115">
        <v>2</v>
      </c>
      <c r="AD140" s="115">
        <v>3</v>
      </c>
      <c r="AE140" s="115">
        <v>3</v>
      </c>
      <c r="AF140" s="115">
        <v>2</v>
      </c>
      <c r="AG140" s="115">
        <v>2</v>
      </c>
      <c r="AH140" s="115">
        <v>1</v>
      </c>
      <c r="AI140" s="115">
        <v>4</v>
      </c>
      <c r="AJ140" s="115">
        <v>4</v>
      </c>
      <c r="AK140" s="115">
        <v>3</v>
      </c>
      <c r="AL140" s="115">
        <v>1</v>
      </c>
      <c r="AM140" s="115">
        <v>3</v>
      </c>
      <c r="AN140" s="115">
        <v>5</v>
      </c>
      <c r="AO140" s="115">
        <v>4</v>
      </c>
      <c r="AP140" s="115">
        <v>2</v>
      </c>
      <c r="AQ140" s="115">
        <v>1</v>
      </c>
      <c r="AR140" s="115">
        <v>5</v>
      </c>
      <c r="AS140" s="115"/>
    </row>
    <row r="141" spans="1:45" ht="13" thickBot="1" x14ac:dyDescent="0.3">
      <c r="A141" s="121">
        <v>45344.507485023147</v>
      </c>
      <c r="B141" s="115" t="s">
        <v>414</v>
      </c>
      <c r="C141" s="117" t="s">
        <v>415</v>
      </c>
      <c r="D141" s="117">
        <v>2021</v>
      </c>
      <c r="E141" s="115" t="s">
        <v>44</v>
      </c>
      <c r="F141" s="117" t="s">
        <v>45</v>
      </c>
      <c r="G141" s="117">
        <v>20</v>
      </c>
      <c r="H141" s="116" t="s">
        <v>416</v>
      </c>
      <c r="I141" s="154" t="s">
        <v>609</v>
      </c>
      <c r="J141" s="115">
        <v>3</v>
      </c>
      <c r="K141" s="115">
        <v>1</v>
      </c>
      <c r="L141" s="115">
        <v>4</v>
      </c>
      <c r="M141" s="115">
        <v>1</v>
      </c>
      <c r="N141" s="115">
        <v>4</v>
      </c>
      <c r="O141" s="115">
        <v>2</v>
      </c>
      <c r="P141" s="115">
        <v>1</v>
      </c>
      <c r="Q141" s="115">
        <v>1</v>
      </c>
      <c r="R141" s="115">
        <v>4</v>
      </c>
      <c r="S141" s="115">
        <v>2</v>
      </c>
      <c r="T141" s="115">
        <v>1</v>
      </c>
      <c r="U141" s="115">
        <v>1</v>
      </c>
      <c r="V141" s="115">
        <v>1</v>
      </c>
      <c r="W141" s="115">
        <v>4</v>
      </c>
      <c r="X141" s="115">
        <v>2</v>
      </c>
      <c r="Y141" s="115">
        <v>1</v>
      </c>
      <c r="Z141" s="115">
        <v>1</v>
      </c>
      <c r="AA141" s="115">
        <v>1</v>
      </c>
      <c r="AB141" s="115">
        <v>5</v>
      </c>
      <c r="AC141" s="115">
        <v>3</v>
      </c>
      <c r="AD141" s="115">
        <v>1</v>
      </c>
      <c r="AE141" s="115">
        <v>1</v>
      </c>
      <c r="AF141" s="115">
        <v>1</v>
      </c>
      <c r="AG141" s="115">
        <v>1</v>
      </c>
      <c r="AH141" s="115">
        <v>5</v>
      </c>
      <c r="AI141" s="115">
        <v>1</v>
      </c>
      <c r="AJ141" s="115">
        <v>1</v>
      </c>
      <c r="AK141" s="115">
        <v>1</v>
      </c>
      <c r="AL141" s="115">
        <v>1</v>
      </c>
      <c r="AM141" s="115">
        <v>3</v>
      </c>
      <c r="AN141" s="115">
        <v>5</v>
      </c>
      <c r="AO141" s="115">
        <v>3</v>
      </c>
      <c r="AP141" s="115">
        <v>3</v>
      </c>
      <c r="AQ141" s="115">
        <v>5</v>
      </c>
      <c r="AR141" s="115">
        <v>5</v>
      </c>
      <c r="AS141" s="115"/>
    </row>
    <row r="142" spans="1:45" ht="13" thickBot="1" x14ac:dyDescent="0.3">
      <c r="A142" s="121">
        <v>45344.576329664356</v>
      </c>
      <c r="B142" s="115" t="s">
        <v>417</v>
      </c>
      <c r="C142" s="117" t="s">
        <v>418</v>
      </c>
      <c r="D142" s="117">
        <v>2021</v>
      </c>
      <c r="E142" s="115" t="s">
        <v>44</v>
      </c>
      <c r="F142" s="117" t="s">
        <v>45</v>
      </c>
      <c r="G142" s="117">
        <v>21</v>
      </c>
      <c r="H142" s="116" t="s">
        <v>419</v>
      </c>
      <c r="I142" s="154" t="s">
        <v>609</v>
      </c>
      <c r="J142" s="115">
        <v>3</v>
      </c>
      <c r="K142" s="115">
        <v>2</v>
      </c>
      <c r="L142" s="115">
        <v>2</v>
      </c>
      <c r="M142" s="115">
        <v>3</v>
      </c>
      <c r="N142" s="115">
        <v>4</v>
      </c>
      <c r="O142" s="115">
        <v>2</v>
      </c>
      <c r="P142" s="115">
        <v>3</v>
      </c>
      <c r="Q142" s="115">
        <v>3</v>
      </c>
      <c r="R142" s="115">
        <v>4</v>
      </c>
      <c r="S142" s="115">
        <v>2</v>
      </c>
      <c r="T142" s="115">
        <v>2</v>
      </c>
      <c r="U142" s="115">
        <v>1</v>
      </c>
      <c r="V142" s="115">
        <v>1</v>
      </c>
      <c r="W142" s="115">
        <v>1</v>
      </c>
      <c r="X142" s="115">
        <v>2</v>
      </c>
      <c r="Y142" s="115">
        <v>4</v>
      </c>
      <c r="Z142" s="115">
        <v>4</v>
      </c>
      <c r="AA142" s="115">
        <v>2</v>
      </c>
      <c r="AB142" s="115">
        <v>4</v>
      </c>
      <c r="AC142" s="115">
        <v>4</v>
      </c>
      <c r="AD142" s="115">
        <v>5</v>
      </c>
      <c r="AE142" s="115">
        <v>3</v>
      </c>
      <c r="AF142" s="115">
        <v>4</v>
      </c>
      <c r="AG142" s="115">
        <v>5</v>
      </c>
      <c r="AH142" s="115">
        <v>5</v>
      </c>
      <c r="AI142" s="115">
        <v>3</v>
      </c>
      <c r="AJ142" s="115">
        <v>3</v>
      </c>
      <c r="AK142" s="115">
        <v>5</v>
      </c>
      <c r="AL142" s="115">
        <v>5</v>
      </c>
      <c r="AM142" s="115">
        <v>4</v>
      </c>
      <c r="AN142" s="115">
        <v>1</v>
      </c>
      <c r="AO142" s="115">
        <v>5</v>
      </c>
      <c r="AP142" s="115">
        <v>1</v>
      </c>
      <c r="AQ142" s="115">
        <v>2</v>
      </c>
      <c r="AR142" s="115">
        <v>2</v>
      </c>
      <c r="AS142" s="115"/>
    </row>
    <row r="143" spans="1:45" ht="13" thickBot="1" x14ac:dyDescent="0.3">
      <c r="A143" s="121">
        <v>45344.606472002313</v>
      </c>
      <c r="B143" s="115" t="s">
        <v>420</v>
      </c>
      <c r="C143" s="117" t="s">
        <v>421</v>
      </c>
      <c r="D143" s="117">
        <v>2020</v>
      </c>
      <c r="E143" s="115" t="s">
        <v>44</v>
      </c>
      <c r="F143" s="117" t="s">
        <v>45</v>
      </c>
      <c r="G143" s="117">
        <v>21</v>
      </c>
      <c r="H143" s="116" t="s">
        <v>422</v>
      </c>
      <c r="I143" s="154" t="s">
        <v>610</v>
      </c>
      <c r="J143" s="115">
        <v>3</v>
      </c>
      <c r="K143" s="115">
        <v>2</v>
      </c>
      <c r="L143" s="115">
        <v>3</v>
      </c>
      <c r="M143" s="115">
        <v>2</v>
      </c>
      <c r="N143" s="115">
        <v>3</v>
      </c>
      <c r="O143" s="115">
        <v>3</v>
      </c>
      <c r="P143" s="115">
        <v>3</v>
      </c>
      <c r="Q143" s="115">
        <v>3</v>
      </c>
      <c r="R143" s="115">
        <v>3</v>
      </c>
      <c r="S143" s="115">
        <v>3</v>
      </c>
      <c r="T143" s="115">
        <v>2</v>
      </c>
      <c r="U143" s="115">
        <v>2</v>
      </c>
      <c r="V143" s="115">
        <v>1</v>
      </c>
      <c r="W143" s="115">
        <v>2</v>
      </c>
      <c r="X143" s="115">
        <v>2</v>
      </c>
      <c r="Y143" s="115">
        <v>4</v>
      </c>
      <c r="Z143" s="115">
        <v>4</v>
      </c>
      <c r="AA143" s="115">
        <v>3</v>
      </c>
      <c r="AB143" s="115">
        <v>2</v>
      </c>
      <c r="AC143" s="115">
        <v>3</v>
      </c>
      <c r="AD143" s="115">
        <v>2</v>
      </c>
      <c r="AE143" s="115">
        <v>2</v>
      </c>
      <c r="AF143" s="115">
        <v>3</v>
      </c>
      <c r="AG143" s="115">
        <v>3</v>
      </c>
      <c r="AH143" s="115">
        <v>3</v>
      </c>
      <c r="AI143" s="115">
        <v>3</v>
      </c>
      <c r="AJ143" s="115">
        <v>3</v>
      </c>
      <c r="AK143" s="115">
        <v>3</v>
      </c>
      <c r="AL143" s="115">
        <v>3</v>
      </c>
      <c r="AM143" s="115">
        <v>3</v>
      </c>
      <c r="AN143" s="115">
        <v>3</v>
      </c>
      <c r="AO143" s="115">
        <v>3</v>
      </c>
      <c r="AP143" s="115">
        <v>3</v>
      </c>
      <c r="AQ143" s="115">
        <v>3</v>
      </c>
      <c r="AR143" s="115">
        <v>3</v>
      </c>
      <c r="AS143" s="115"/>
    </row>
    <row r="144" spans="1:45" ht="13" thickBot="1" x14ac:dyDescent="0.3">
      <c r="A144" s="121">
        <v>45344.644438240735</v>
      </c>
      <c r="B144" s="115" t="s">
        <v>423</v>
      </c>
      <c r="C144" s="117" t="s">
        <v>424</v>
      </c>
      <c r="D144" s="117">
        <v>2021</v>
      </c>
      <c r="E144" s="115" t="s">
        <v>44</v>
      </c>
      <c r="F144" s="117" t="s">
        <v>45</v>
      </c>
      <c r="G144" s="117">
        <v>21</v>
      </c>
      <c r="H144" s="115" t="s">
        <v>423</v>
      </c>
      <c r="I144" s="154" t="s">
        <v>610</v>
      </c>
      <c r="J144" s="115">
        <v>1</v>
      </c>
      <c r="K144" s="115">
        <v>2</v>
      </c>
      <c r="L144" s="115">
        <v>3</v>
      </c>
      <c r="M144" s="115">
        <v>1</v>
      </c>
      <c r="N144" s="115">
        <v>4</v>
      </c>
      <c r="O144" s="115">
        <v>2</v>
      </c>
      <c r="P144" s="115">
        <v>2</v>
      </c>
      <c r="Q144" s="115">
        <v>3</v>
      </c>
      <c r="R144" s="115">
        <v>3</v>
      </c>
      <c r="S144" s="115">
        <v>1</v>
      </c>
      <c r="T144" s="115">
        <v>2</v>
      </c>
      <c r="U144" s="115">
        <v>2</v>
      </c>
      <c r="V144" s="115">
        <v>1</v>
      </c>
      <c r="W144" s="115">
        <v>2</v>
      </c>
      <c r="X144" s="115">
        <v>2</v>
      </c>
      <c r="Y144" s="115">
        <v>2</v>
      </c>
      <c r="Z144" s="115">
        <v>3</v>
      </c>
      <c r="AA144" s="115">
        <v>1</v>
      </c>
      <c r="AB144" s="115">
        <v>3</v>
      </c>
      <c r="AC144" s="115">
        <v>4</v>
      </c>
      <c r="AD144" s="115">
        <v>2</v>
      </c>
      <c r="AE144" s="115">
        <v>2</v>
      </c>
      <c r="AF144" s="115">
        <v>5</v>
      </c>
      <c r="AG144" s="115">
        <v>2</v>
      </c>
      <c r="AH144" s="115">
        <v>4</v>
      </c>
      <c r="AI144" s="115">
        <v>3</v>
      </c>
      <c r="AJ144" s="115">
        <v>2</v>
      </c>
      <c r="AK144" s="115">
        <v>2</v>
      </c>
      <c r="AL144" s="115">
        <v>1</v>
      </c>
      <c r="AM144" s="115">
        <v>3</v>
      </c>
      <c r="AN144" s="115">
        <v>4</v>
      </c>
      <c r="AO144" s="115">
        <v>3</v>
      </c>
      <c r="AP144" s="115">
        <v>4</v>
      </c>
      <c r="AQ144" s="115">
        <v>4</v>
      </c>
      <c r="AR144" s="115">
        <v>3</v>
      </c>
      <c r="AS144" s="115"/>
    </row>
    <row r="145" spans="1:45" ht="13" thickBot="1" x14ac:dyDescent="0.3">
      <c r="A145" s="121">
        <v>45344.752664525462</v>
      </c>
      <c r="B145" s="115" t="s">
        <v>425</v>
      </c>
      <c r="C145" s="117" t="s">
        <v>426</v>
      </c>
      <c r="D145" s="117">
        <v>2021</v>
      </c>
      <c r="E145" s="115" t="s">
        <v>44</v>
      </c>
      <c r="F145" s="117" t="s">
        <v>45</v>
      </c>
      <c r="G145" s="117">
        <v>21</v>
      </c>
      <c r="H145" s="116" t="s">
        <v>427</v>
      </c>
      <c r="I145" s="154" t="s">
        <v>611</v>
      </c>
      <c r="J145" s="115">
        <v>3</v>
      </c>
      <c r="K145" s="115">
        <v>1</v>
      </c>
      <c r="L145" s="115">
        <v>3</v>
      </c>
      <c r="M145" s="115">
        <v>2</v>
      </c>
      <c r="N145" s="115">
        <v>4</v>
      </c>
      <c r="O145" s="115">
        <v>3</v>
      </c>
      <c r="P145" s="115">
        <v>1</v>
      </c>
      <c r="Q145" s="115">
        <v>1</v>
      </c>
      <c r="R145" s="115">
        <v>3</v>
      </c>
      <c r="S145" s="115">
        <v>2</v>
      </c>
      <c r="T145" s="115">
        <v>2</v>
      </c>
      <c r="U145" s="115">
        <v>2</v>
      </c>
      <c r="V145" s="115">
        <v>1</v>
      </c>
      <c r="W145" s="115">
        <v>1</v>
      </c>
      <c r="X145" s="115">
        <v>3</v>
      </c>
      <c r="Y145" s="115">
        <v>4</v>
      </c>
      <c r="Z145" s="115">
        <v>4</v>
      </c>
      <c r="AA145" s="115">
        <v>2</v>
      </c>
      <c r="AB145" s="115">
        <v>2</v>
      </c>
      <c r="AC145" s="115">
        <v>2</v>
      </c>
      <c r="AD145" s="115">
        <v>2</v>
      </c>
      <c r="AE145" s="115">
        <v>3</v>
      </c>
      <c r="AF145" s="115">
        <v>4</v>
      </c>
      <c r="AG145" s="115">
        <v>2</v>
      </c>
      <c r="AH145" s="115">
        <v>1</v>
      </c>
      <c r="AI145" s="115">
        <v>2</v>
      </c>
      <c r="AJ145" s="115">
        <v>2</v>
      </c>
      <c r="AK145" s="115">
        <v>2</v>
      </c>
      <c r="AL145" s="115">
        <v>2</v>
      </c>
      <c r="AM145" s="115">
        <v>1</v>
      </c>
      <c r="AN145" s="115">
        <v>5</v>
      </c>
      <c r="AO145" s="115">
        <v>2</v>
      </c>
      <c r="AP145" s="115">
        <v>4</v>
      </c>
      <c r="AQ145" s="115">
        <v>1</v>
      </c>
      <c r="AR145" s="115">
        <v>2</v>
      </c>
      <c r="AS145" s="115"/>
    </row>
    <row r="146" spans="1:45" ht="13" thickBot="1" x14ac:dyDescent="0.3">
      <c r="A146" s="121">
        <v>45344.837438680552</v>
      </c>
      <c r="B146" s="115" t="s">
        <v>428</v>
      </c>
      <c r="C146" s="117" t="s">
        <v>429</v>
      </c>
      <c r="D146" s="117">
        <v>2021</v>
      </c>
      <c r="E146" s="115" t="s">
        <v>44</v>
      </c>
      <c r="F146" s="117" t="s">
        <v>45</v>
      </c>
      <c r="G146" s="117">
        <v>19</v>
      </c>
      <c r="H146" s="115" t="s">
        <v>428</v>
      </c>
      <c r="I146" s="154" t="s">
        <v>611</v>
      </c>
      <c r="J146" s="115">
        <v>3</v>
      </c>
      <c r="K146" s="115">
        <v>2</v>
      </c>
      <c r="L146" s="115">
        <v>2</v>
      </c>
      <c r="M146" s="115">
        <v>2</v>
      </c>
      <c r="N146" s="115">
        <v>4</v>
      </c>
      <c r="O146" s="115">
        <v>2</v>
      </c>
      <c r="P146" s="115">
        <v>2</v>
      </c>
      <c r="Q146" s="115">
        <v>4</v>
      </c>
      <c r="R146" s="115">
        <v>3</v>
      </c>
      <c r="S146" s="115">
        <v>3</v>
      </c>
      <c r="T146" s="115">
        <v>2</v>
      </c>
      <c r="U146" s="115">
        <v>3</v>
      </c>
      <c r="V146" s="115">
        <v>1</v>
      </c>
      <c r="W146" s="115">
        <v>3</v>
      </c>
      <c r="X146" s="115">
        <v>3</v>
      </c>
      <c r="Y146" s="115">
        <v>4</v>
      </c>
      <c r="Z146" s="115">
        <v>4</v>
      </c>
      <c r="AA146" s="115">
        <v>3</v>
      </c>
      <c r="AB146" s="115">
        <v>2</v>
      </c>
      <c r="AC146" s="115">
        <v>2</v>
      </c>
      <c r="AD146" s="115">
        <v>4</v>
      </c>
      <c r="AE146" s="115">
        <v>4</v>
      </c>
      <c r="AF146" s="115">
        <v>2</v>
      </c>
      <c r="AG146" s="115">
        <v>2</v>
      </c>
      <c r="AH146" s="115">
        <v>1</v>
      </c>
      <c r="AI146" s="115">
        <v>3</v>
      </c>
      <c r="AJ146" s="115">
        <v>4</v>
      </c>
      <c r="AK146" s="115">
        <v>3</v>
      </c>
      <c r="AL146" s="115">
        <v>3</v>
      </c>
      <c r="AM146" s="115">
        <v>2</v>
      </c>
      <c r="AN146" s="115">
        <v>2</v>
      </c>
      <c r="AO146" s="115">
        <v>5</v>
      </c>
      <c r="AP146" s="115">
        <v>3</v>
      </c>
      <c r="AQ146" s="115">
        <v>2</v>
      </c>
      <c r="AR146" s="115">
        <v>2</v>
      </c>
      <c r="AS146" s="115"/>
    </row>
    <row r="147" spans="1:45" ht="13" thickBot="1" x14ac:dyDescent="0.3">
      <c r="A147" s="121">
        <v>45344.882618472227</v>
      </c>
      <c r="B147" s="115" t="s">
        <v>430</v>
      </c>
      <c r="C147" s="117" t="s">
        <v>431</v>
      </c>
      <c r="D147" s="117">
        <v>2021</v>
      </c>
      <c r="E147" s="115" t="s">
        <v>44</v>
      </c>
      <c r="F147" s="117" t="s">
        <v>45</v>
      </c>
      <c r="G147" s="117">
        <v>20</v>
      </c>
      <c r="H147" s="116" t="s">
        <v>432</v>
      </c>
      <c r="I147" s="154" t="s">
        <v>609</v>
      </c>
      <c r="J147" s="115">
        <v>3</v>
      </c>
      <c r="K147" s="115">
        <v>2</v>
      </c>
      <c r="L147" s="115">
        <v>2</v>
      </c>
      <c r="M147" s="115">
        <v>2</v>
      </c>
      <c r="N147" s="115">
        <v>2</v>
      </c>
      <c r="O147" s="115">
        <v>2</v>
      </c>
      <c r="P147" s="115">
        <v>2</v>
      </c>
      <c r="Q147" s="115">
        <v>1</v>
      </c>
      <c r="R147" s="115">
        <v>1</v>
      </c>
      <c r="S147" s="115">
        <v>1</v>
      </c>
      <c r="T147" s="115">
        <v>1</v>
      </c>
      <c r="U147" s="115">
        <v>1</v>
      </c>
      <c r="V147" s="115">
        <v>1</v>
      </c>
      <c r="W147" s="115">
        <v>1</v>
      </c>
      <c r="X147" s="115">
        <v>1</v>
      </c>
      <c r="Y147" s="115">
        <v>3</v>
      </c>
      <c r="Z147" s="115">
        <v>2</v>
      </c>
      <c r="AA147" s="115">
        <v>1</v>
      </c>
      <c r="AB147" s="115">
        <v>2</v>
      </c>
      <c r="AC147" s="115">
        <v>4</v>
      </c>
      <c r="AD147" s="115">
        <v>4</v>
      </c>
      <c r="AE147" s="115">
        <v>3</v>
      </c>
      <c r="AF147" s="115">
        <v>3</v>
      </c>
      <c r="AG147" s="115">
        <v>4</v>
      </c>
      <c r="AH147" s="115">
        <v>3</v>
      </c>
      <c r="AI147" s="115">
        <v>4</v>
      </c>
      <c r="AJ147" s="115">
        <v>3</v>
      </c>
      <c r="AK147" s="115">
        <v>3</v>
      </c>
      <c r="AL147" s="115">
        <v>3</v>
      </c>
      <c r="AM147" s="115">
        <v>3</v>
      </c>
      <c r="AN147" s="115">
        <v>3</v>
      </c>
      <c r="AO147" s="115">
        <v>3</v>
      </c>
      <c r="AP147" s="115">
        <v>3</v>
      </c>
      <c r="AQ147" s="115">
        <v>3</v>
      </c>
      <c r="AR147" s="115">
        <v>3</v>
      </c>
      <c r="AS147" s="115"/>
    </row>
    <row r="148" spans="1:45" ht="13" thickBot="1" x14ac:dyDescent="0.3">
      <c r="A148" s="121">
        <v>45344.909579687504</v>
      </c>
      <c r="B148" s="115" t="s">
        <v>433</v>
      </c>
      <c r="C148" s="117" t="s">
        <v>434</v>
      </c>
      <c r="D148" s="117">
        <v>2021</v>
      </c>
      <c r="E148" s="115" t="s">
        <v>44</v>
      </c>
      <c r="F148" s="117" t="s">
        <v>45</v>
      </c>
      <c r="G148" s="117">
        <v>20</v>
      </c>
      <c r="H148" s="116" t="s">
        <v>435</v>
      </c>
      <c r="I148" s="154" t="s">
        <v>609</v>
      </c>
      <c r="J148" s="115">
        <v>3</v>
      </c>
      <c r="K148" s="115">
        <v>1</v>
      </c>
      <c r="L148" s="115">
        <v>2</v>
      </c>
      <c r="M148" s="115">
        <v>2</v>
      </c>
      <c r="N148" s="115">
        <v>3</v>
      </c>
      <c r="O148" s="115">
        <v>3</v>
      </c>
      <c r="P148" s="115">
        <v>2</v>
      </c>
      <c r="Q148" s="115">
        <v>4</v>
      </c>
      <c r="R148" s="115">
        <v>2</v>
      </c>
      <c r="S148" s="115">
        <v>1</v>
      </c>
      <c r="T148" s="115">
        <v>1</v>
      </c>
      <c r="U148" s="115">
        <v>3</v>
      </c>
      <c r="V148" s="115">
        <v>1</v>
      </c>
      <c r="W148" s="115">
        <v>3</v>
      </c>
      <c r="X148" s="115">
        <v>2</v>
      </c>
      <c r="Y148" s="115">
        <v>4</v>
      </c>
      <c r="Z148" s="115">
        <v>3</v>
      </c>
      <c r="AA148" s="115">
        <v>1</v>
      </c>
      <c r="AB148" s="115">
        <v>2</v>
      </c>
      <c r="AC148" s="115">
        <v>3</v>
      </c>
      <c r="AD148" s="115">
        <v>5</v>
      </c>
      <c r="AE148" s="115">
        <v>2</v>
      </c>
      <c r="AF148" s="115">
        <v>3</v>
      </c>
      <c r="AG148" s="115">
        <v>3</v>
      </c>
      <c r="AH148" s="115">
        <v>1</v>
      </c>
      <c r="AI148" s="115">
        <v>5</v>
      </c>
      <c r="AJ148" s="115">
        <v>5</v>
      </c>
      <c r="AK148" s="115">
        <v>5</v>
      </c>
      <c r="AL148" s="115">
        <v>5</v>
      </c>
      <c r="AM148" s="115">
        <v>2</v>
      </c>
      <c r="AN148" s="115">
        <v>5</v>
      </c>
      <c r="AO148" s="115">
        <v>2</v>
      </c>
      <c r="AP148" s="115">
        <v>3</v>
      </c>
      <c r="AQ148" s="115">
        <v>5</v>
      </c>
      <c r="AR148" s="115">
        <v>3</v>
      </c>
      <c r="AS148" s="115"/>
    </row>
    <row r="149" spans="1:45" ht="13" thickBot="1" x14ac:dyDescent="0.3">
      <c r="A149" s="121">
        <v>45346.699209618055</v>
      </c>
      <c r="B149" s="115" t="s">
        <v>436</v>
      </c>
      <c r="C149" s="117" t="s">
        <v>437</v>
      </c>
      <c r="D149" s="117">
        <v>2021</v>
      </c>
      <c r="E149" s="115" t="s">
        <v>44</v>
      </c>
      <c r="F149" s="117" t="s">
        <v>45</v>
      </c>
      <c r="G149" s="117">
        <v>24</v>
      </c>
      <c r="I149" s="154" t="s">
        <v>609</v>
      </c>
      <c r="J149" s="115">
        <v>2</v>
      </c>
      <c r="K149" s="115">
        <v>4</v>
      </c>
      <c r="L149" s="115">
        <v>4</v>
      </c>
      <c r="M149" s="115">
        <v>4</v>
      </c>
      <c r="N149" s="115">
        <v>4</v>
      </c>
      <c r="O149" s="115">
        <v>4</v>
      </c>
      <c r="P149" s="115">
        <v>4</v>
      </c>
      <c r="Q149" s="115">
        <v>4</v>
      </c>
      <c r="R149" s="115">
        <v>4</v>
      </c>
      <c r="S149" s="115">
        <v>3</v>
      </c>
      <c r="T149" s="115">
        <v>2</v>
      </c>
      <c r="U149" s="115">
        <v>4</v>
      </c>
      <c r="V149" s="115">
        <v>2</v>
      </c>
      <c r="W149" s="115">
        <v>2</v>
      </c>
      <c r="X149" s="115">
        <v>3</v>
      </c>
      <c r="Y149" s="115">
        <v>5</v>
      </c>
      <c r="Z149" s="115">
        <v>5</v>
      </c>
      <c r="AA149" s="115">
        <v>3</v>
      </c>
      <c r="AB149" s="115">
        <v>5</v>
      </c>
      <c r="AC149" s="115">
        <v>5</v>
      </c>
      <c r="AD149" s="115">
        <v>5</v>
      </c>
      <c r="AE149" s="115">
        <v>5</v>
      </c>
      <c r="AF149" s="115">
        <v>5</v>
      </c>
      <c r="AG149" s="115">
        <v>5</v>
      </c>
      <c r="AH149" s="115">
        <v>5</v>
      </c>
      <c r="AI149" s="115">
        <v>5</v>
      </c>
      <c r="AJ149" s="115">
        <v>5</v>
      </c>
      <c r="AK149" s="115">
        <v>5</v>
      </c>
      <c r="AL149" s="115">
        <v>5</v>
      </c>
      <c r="AM149" s="115">
        <v>5</v>
      </c>
      <c r="AN149" s="115">
        <v>5</v>
      </c>
      <c r="AO149" s="115">
        <v>5</v>
      </c>
      <c r="AP149" s="115">
        <v>5</v>
      </c>
      <c r="AQ149" s="115">
        <v>5</v>
      </c>
      <c r="AR149" s="115">
        <v>5</v>
      </c>
      <c r="AS149" s="115"/>
    </row>
    <row r="150" spans="1:45" ht="13" thickBot="1" x14ac:dyDescent="0.3">
      <c r="A150" s="121">
        <v>45346.700236886572</v>
      </c>
      <c r="B150" s="115" t="s">
        <v>438</v>
      </c>
      <c r="C150" s="117" t="s">
        <v>439</v>
      </c>
      <c r="D150" s="117">
        <v>2021</v>
      </c>
      <c r="E150" s="115" t="s">
        <v>44</v>
      </c>
      <c r="F150" s="117" t="s">
        <v>45</v>
      </c>
      <c r="G150" s="117">
        <v>23</v>
      </c>
      <c r="H150" s="116" t="s">
        <v>440</v>
      </c>
      <c r="I150" s="154" t="s">
        <v>610</v>
      </c>
      <c r="J150" s="115">
        <v>3</v>
      </c>
      <c r="K150" s="115">
        <v>2</v>
      </c>
      <c r="L150" s="115">
        <v>1</v>
      </c>
      <c r="M150" s="115">
        <v>3</v>
      </c>
      <c r="N150" s="115">
        <v>3</v>
      </c>
      <c r="O150" s="115">
        <v>3</v>
      </c>
      <c r="P150" s="115">
        <v>3</v>
      </c>
      <c r="Q150" s="115">
        <v>3</v>
      </c>
      <c r="R150" s="115">
        <v>3</v>
      </c>
      <c r="S150" s="115">
        <v>3</v>
      </c>
      <c r="T150" s="115">
        <v>3</v>
      </c>
      <c r="U150" s="115">
        <v>3</v>
      </c>
      <c r="V150" s="115">
        <v>2</v>
      </c>
      <c r="W150" s="115">
        <v>3</v>
      </c>
      <c r="X150" s="115">
        <v>3</v>
      </c>
      <c r="Y150" s="115">
        <v>4</v>
      </c>
      <c r="Z150" s="115">
        <v>4</v>
      </c>
      <c r="AA150" s="115">
        <v>3</v>
      </c>
      <c r="AB150" s="115">
        <v>3</v>
      </c>
      <c r="AC150" s="115">
        <v>4</v>
      </c>
      <c r="AD150" s="115">
        <v>5</v>
      </c>
      <c r="AE150" s="115">
        <v>5</v>
      </c>
      <c r="AF150" s="115">
        <v>4</v>
      </c>
      <c r="AG150" s="115">
        <v>4</v>
      </c>
      <c r="AH150" s="115">
        <v>4</v>
      </c>
      <c r="AI150" s="115">
        <v>4</v>
      </c>
      <c r="AJ150" s="115">
        <v>2</v>
      </c>
      <c r="AK150" s="115">
        <v>5</v>
      </c>
      <c r="AL150" s="115">
        <v>3</v>
      </c>
      <c r="AM150" s="115">
        <v>4</v>
      </c>
      <c r="AN150" s="115">
        <v>5</v>
      </c>
      <c r="AO150" s="115">
        <v>5</v>
      </c>
      <c r="AP150" s="115">
        <v>2</v>
      </c>
      <c r="AQ150" s="115">
        <v>3</v>
      </c>
      <c r="AR150" s="115">
        <v>4</v>
      </c>
      <c r="AS150" s="115"/>
    </row>
    <row r="151" spans="1:45" ht="13" thickBot="1" x14ac:dyDescent="0.3">
      <c r="A151" s="121">
        <v>45348.520450034717</v>
      </c>
      <c r="B151" s="115" t="s">
        <v>441</v>
      </c>
      <c r="C151" s="117" t="s">
        <v>442</v>
      </c>
      <c r="D151" s="117">
        <v>2021</v>
      </c>
      <c r="E151" s="115" t="s">
        <v>44</v>
      </c>
      <c r="F151" s="117" t="s">
        <v>45</v>
      </c>
      <c r="G151" s="117">
        <v>23</v>
      </c>
      <c r="H151" s="116" t="s">
        <v>443</v>
      </c>
      <c r="I151" s="154" t="s">
        <v>611</v>
      </c>
      <c r="J151" s="115">
        <v>3</v>
      </c>
      <c r="K151" s="115">
        <v>1</v>
      </c>
      <c r="L151" s="115">
        <v>2</v>
      </c>
      <c r="M151" s="115">
        <v>1</v>
      </c>
      <c r="N151" s="115">
        <v>4</v>
      </c>
      <c r="O151" s="115">
        <v>1</v>
      </c>
      <c r="P151" s="115">
        <v>4</v>
      </c>
      <c r="Q151" s="115">
        <v>3</v>
      </c>
      <c r="R151" s="115">
        <v>3</v>
      </c>
      <c r="S151" s="115">
        <v>2</v>
      </c>
      <c r="T151" s="115">
        <v>2</v>
      </c>
      <c r="U151" s="115">
        <v>2</v>
      </c>
      <c r="V151" s="115">
        <v>1</v>
      </c>
      <c r="W151" s="115">
        <v>1</v>
      </c>
      <c r="X151" s="115">
        <v>3</v>
      </c>
      <c r="Y151" s="115">
        <v>5</v>
      </c>
      <c r="Z151" s="115">
        <v>5</v>
      </c>
      <c r="AA151" s="115">
        <v>3</v>
      </c>
      <c r="AB151" s="115">
        <v>4</v>
      </c>
      <c r="AC151" s="115">
        <v>4</v>
      </c>
      <c r="AD151" s="115">
        <v>5</v>
      </c>
      <c r="AE151" s="115">
        <v>4</v>
      </c>
      <c r="AF151" s="115">
        <v>3</v>
      </c>
      <c r="AG151" s="115">
        <v>4</v>
      </c>
      <c r="AH151" s="115">
        <v>4</v>
      </c>
      <c r="AI151" s="115">
        <v>4</v>
      </c>
      <c r="AJ151" s="115">
        <v>4</v>
      </c>
      <c r="AK151" s="115">
        <v>4</v>
      </c>
      <c r="AL151" s="115">
        <v>3</v>
      </c>
      <c r="AM151" s="115">
        <v>3</v>
      </c>
      <c r="AN151" s="115">
        <v>4</v>
      </c>
      <c r="AO151" s="115">
        <v>5</v>
      </c>
      <c r="AP151" s="115">
        <v>4</v>
      </c>
      <c r="AQ151" s="115">
        <v>4</v>
      </c>
      <c r="AR151" s="115">
        <v>4</v>
      </c>
      <c r="AS151" s="115"/>
    </row>
    <row r="152" spans="1:45" ht="13" thickBot="1" x14ac:dyDescent="0.3">
      <c r="A152" s="121">
        <v>45348.558751898148</v>
      </c>
      <c r="B152" s="115" t="s">
        <v>444</v>
      </c>
      <c r="C152" s="117" t="s">
        <v>445</v>
      </c>
      <c r="D152" s="117">
        <v>2021</v>
      </c>
      <c r="E152" s="115" t="s">
        <v>44</v>
      </c>
      <c r="F152" s="117" t="s">
        <v>45</v>
      </c>
      <c r="G152" s="117">
        <v>21</v>
      </c>
      <c r="H152" s="116" t="s">
        <v>446</v>
      </c>
      <c r="I152" s="154" t="s">
        <v>611</v>
      </c>
      <c r="J152" s="115">
        <v>2</v>
      </c>
      <c r="K152" s="115">
        <v>1</v>
      </c>
      <c r="L152" s="115">
        <v>1</v>
      </c>
      <c r="M152" s="115">
        <v>1</v>
      </c>
      <c r="N152" s="115">
        <v>4</v>
      </c>
      <c r="O152" s="115">
        <v>1</v>
      </c>
      <c r="P152" s="115">
        <v>1</v>
      </c>
      <c r="Q152" s="115">
        <v>1</v>
      </c>
      <c r="R152" s="115">
        <v>2</v>
      </c>
      <c r="S152" s="115">
        <v>3</v>
      </c>
      <c r="T152" s="115">
        <v>1</v>
      </c>
      <c r="U152" s="115">
        <v>1</v>
      </c>
      <c r="V152" s="115">
        <v>1</v>
      </c>
      <c r="W152" s="115">
        <v>1</v>
      </c>
      <c r="X152" s="115">
        <v>3</v>
      </c>
      <c r="Y152" s="115">
        <v>3</v>
      </c>
      <c r="Z152" s="115">
        <v>3</v>
      </c>
      <c r="AA152" s="115">
        <v>1</v>
      </c>
      <c r="AB152" s="115">
        <v>1</v>
      </c>
      <c r="AC152" s="115">
        <v>1</v>
      </c>
      <c r="AD152" s="115">
        <v>5</v>
      </c>
      <c r="AE152" s="115">
        <v>4</v>
      </c>
      <c r="AF152" s="115">
        <v>2</v>
      </c>
      <c r="AG152" s="115">
        <v>1</v>
      </c>
      <c r="AH152" s="115">
        <v>1</v>
      </c>
      <c r="AI152" s="115">
        <v>4</v>
      </c>
      <c r="AJ152" s="115">
        <v>5</v>
      </c>
      <c r="AK152" s="115">
        <v>1</v>
      </c>
      <c r="AL152" s="115">
        <v>1</v>
      </c>
      <c r="AM152" s="115">
        <v>3</v>
      </c>
      <c r="AN152" s="115">
        <v>5</v>
      </c>
      <c r="AO152" s="115">
        <v>2</v>
      </c>
      <c r="AP152" s="115">
        <v>1</v>
      </c>
      <c r="AQ152" s="115">
        <v>1</v>
      </c>
      <c r="AR152" s="115">
        <v>5</v>
      </c>
      <c r="AS152" s="115"/>
    </row>
    <row r="153" spans="1:45" ht="13" thickBot="1" x14ac:dyDescent="0.3">
      <c r="A153" s="121">
        <v>45348.567259675925</v>
      </c>
      <c r="B153" s="115" t="s">
        <v>447</v>
      </c>
      <c r="C153" s="117" t="s">
        <v>448</v>
      </c>
      <c r="D153" s="117">
        <v>2021</v>
      </c>
      <c r="E153" s="115" t="s">
        <v>44</v>
      </c>
      <c r="F153" s="117" t="s">
        <v>45</v>
      </c>
      <c r="G153" s="117">
        <v>20</v>
      </c>
      <c r="H153" s="115" t="s">
        <v>449</v>
      </c>
      <c r="I153" s="154" t="s">
        <v>609</v>
      </c>
      <c r="J153" s="115">
        <v>3</v>
      </c>
      <c r="K153" s="115">
        <v>2</v>
      </c>
      <c r="L153" s="115">
        <v>2</v>
      </c>
      <c r="M153" s="115">
        <v>2</v>
      </c>
      <c r="N153" s="115">
        <v>3</v>
      </c>
      <c r="O153" s="115">
        <v>2</v>
      </c>
      <c r="P153" s="115">
        <v>2</v>
      </c>
      <c r="Q153" s="115">
        <v>2</v>
      </c>
      <c r="R153" s="115">
        <v>1</v>
      </c>
      <c r="S153" s="115">
        <v>4</v>
      </c>
      <c r="T153" s="115">
        <v>1</v>
      </c>
      <c r="U153" s="115">
        <v>1</v>
      </c>
      <c r="V153" s="115">
        <v>1</v>
      </c>
      <c r="W153" s="115">
        <v>1</v>
      </c>
      <c r="X153" s="115">
        <v>2</v>
      </c>
      <c r="Y153" s="115">
        <v>3</v>
      </c>
      <c r="Z153" s="115">
        <v>3</v>
      </c>
      <c r="AA153" s="115">
        <v>3</v>
      </c>
      <c r="AB153" s="115">
        <v>3</v>
      </c>
      <c r="AC153" s="115">
        <v>3</v>
      </c>
      <c r="AD153" s="115">
        <v>3</v>
      </c>
      <c r="AE153" s="115">
        <v>3</v>
      </c>
      <c r="AF153" s="115">
        <v>3</v>
      </c>
      <c r="AG153" s="115">
        <v>3</v>
      </c>
      <c r="AH153" s="115">
        <v>3</v>
      </c>
      <c r="AI153" s="115">
        <v>3</v>
      </c>
      <c r="AJ153" s="115">
        <v>3</v>
      </c>
      <c r="AK153" s="115">
        <v>3</v>
      </c>
      <c r="AL153" s="115">
        <v>3</v>
      </c>
      <c r="AM153" s="115">
        <v>3</v>
      </c>
      <c r="AN153" s="115">
        <v>4</v>
      </c>
      <c r="AO153" s="115">
        <v>3</v>
      </c>
      <c r="AP153" s="115">
        <v>3</v>
      </c>
      <c r="AQ153" s="115">
        <v>3</v>
      </c>
      <c r="AR153" s="115">
        <v>3</v>
      </c>
      <c r="AS153" s="115"/>
    </row>
    <row r="154" spans="1:45" ht="13" thickBot="1" x14ac:dyDescent="0.3">
      <c r="A154" s="121">
        <v>45348.568596307872</v>
      </c>
      <c r="B154" s="115" t="s">
        <v>450</v>
      </c>
      <c r="C154" s="117" t="s">
        <v>451</v>
      </c>
      <c r="D154" s="117">
        <v>2021</v>
      </c>
      <c r="E154" s="115" t="s">
        <v>44</v>
      </c>
      <c r="F154" s="117" t="s">
        <v>45</v>
      </c>
      <c r="G154" s="117">
        <v>20</v>
      </c>
      <c r="H154" s="116" t="s">
        <v>452</v>
      </c>
      <c r="I154" s="154" t="s">
        <v>609</v>
      </c>
      <c r="J154" s="115">
        <v>3</v>
      </c>
      <c r="K154" s="115">
        <v>3</v>
      </c>
      <c r="L154" s="115">
        <v>2</v>
      </c>
      <c r="M154" s="115">
        <v>2</v>
      </c>
      <c r="N154" s="115">
        <v>4</v>
      </c>
      <c r="O154" s="115">
        <v>2</v>
      </c>
      <c r="P154" s="115">
        <v>3</v>
      </c>
      <c r="Q154" s="115">
        <v>3</v>
      </c>
      <c r="R154" s="115">
        <v>3</v>
      </c>
      <c r="S154" s="115">
        <v>3</v>
      </c>
      <c r="T154" s="115">
        <v>3</v>
      </c>
      <c r="U154" s="115">
        <v>3</v>
      </c>
      <c r="V154" s="115">
        <v>1</v>
      </c>
      <c r="W154" s="115">
        <v>3</v>
      </c>
      <c r="X154" s="115">
        <v>2</v>
      </c>
      <c r="Y154" s="115">
        <v>3</v>
      </c>
      <c r="Z154" s="115">
        <v>3</v>
      </c>
      <c r="AA154" s="115">
        <v>4</v>
      </c>
      <c r="AB154" s="115">
        <v>4</v>
      </c>
      <c r="AC154" s="115">
        <v>4</v>
      </c>
      <c r="AD154" s="115">
        <v>3</v>
      </c>
      <c r="AE154" s="115">
        <v>5</v>
      </c>
      <c r="AF154" s="115">
        <v>5</v>
      </c>
      <c r="AG154" s="115">
        <v>4</v>
      </c>
      <c r="AH154" s="115">
        <v>4</v>
      </c>
      <c r="AI154" s="115">
        <v>3</v>
      </c>
      <c r="AJ154" s="115">
        <v>4</v>
      </c>
      <c r="AK154" s="115">
        <v>4</v>
      </c>
      <c r="AL154" s="115">
        <v>3</v>
      </c>
      <c r="AM154" s="115">
        <v>3</v>
      </c>
      <c r="AN154" s="115">
        <v>3</v>
      </c>
      <c r="AO154" s="115">
        <v>4</v>
      </c>
      <c r="AP154" s="115">
        <v>4</v>
      </c>
      <c r="AQ154" s="115">
        <v>4</v>
      </c>
      <c r="AR154" s="115">
        <v>3</v>
      </c>
      <c r="AS154" s="115"/>
    </row>
    <row r="155" spans="1:45" ht="13" thickBot="1" x14ac:dyDescent="0.3">
      <c r="A155" s="121">
        <v>45350.470243321761</v>
      </c>
      <c r="B155" s="115" t="s">
        <v>492</v>
      </c>
      <c r="C155" s="117" t="s">
        <v>493</v>
      </c>
      <c r="D155" s="117">
        <v>2021</v>
      </c>
      <c r="E155" s="115" t="s">
        <v>44</v>
      </c>
      <c r="F155" s="117" t="s">
        <v>45</v>
      </c>
      <c r="G155" s="117">
        <v>20</v>
      </c>
      <c r="H155" s="116" t="s">
        <v>582</v>
      </c>
      <c r="I155" s="154" t="s">
        <v>611</v>
      </c>
      <c r="J155" s="115">
        <v>2</v>
      </c>
      <c r="K155" s="115">
        <v>1</v>
      </c>
      <c r="L155" s="115">
        <v>1</v>
      </c>
      <c r="M155" s="115">
        <v>1</v>
      </c>
      <c r="N155" s="115">
        <v>4</v>
      </c>
      <c r="O155" s="115">
        <v>3</v>
      </c>
      <c r="P155" s="115">
        <v>3</v>
      </c>
      <c r="Q155" s="115">
        <v>3</v>
      </c>
      <c r="R155" s="115">
        <v>2</v>
      </c>
      <c r="S155" s="115">
        <v>2</v>
      </c>
      <c r="T155" s="115">
        <v>1</v>
      </c>
      <c r="U155" s="115">
        <v>2</v>
      </c>
      <c r="V155" s="115">
        <v>1</v>
      </c>
      <c r="W155" s="115">
        <v>2</v>
      </c>
      <c r="X155" s="115">
        <v>2</v>
      </c>
      <c r="Y155" s="115">
        <v>3</v>
      </c>
      <c r="Z155" s="115">
        <v>3</v>
      </c>
      <c r="AA155" s="115">
        <v>3</v>
      </c>
      <c r="AB155" s="115">
        <v>4</v>
      </c>
      <c r="AC155" s="115">
        <v>3</v>
      </c>
      <c r="AD155" s="115">
        <v>4</v>
      </c>
      <c r="AE155" s="115">
        <v>3</v>
      </c>
      <c r="AF155" s="115">
        <v>4</v>
      </c>
      <c r="AG155" s="115">
        <v>3</v>
      </c>
      <c r="AH155" s="115">
        <v>3</v>
      </c>
      <c r="AI155" s="115">
        <v>4</v>
      </c>
      <c r="AJ155" s="115">
        <v>4</v>
      </c>
      <c r="AK155" s="115">
        <v>3</v>
      </c>
      <c r="AL155" s="115">
        <v>2</v>
      </c>
      <c r="AM155" s="115">
        <v>3</v>
      </c>
      <c r="AN155" s="115">
        <v>3</v>
      </c>
      <c r="AO155" s="115">
        <v>3</v>
      </c>
      <c r="AP155" s="115">
        <v>4</v>
      </c>
      <c r="AQ155" s="115">
        <v>4</v>
      </c>
      <c r="AR155" s="115">
        <v>4</v>
      </c>
      <c r="AS155" s="115"/>
    </row>
    <row r="156" spans="1:45" ht="13" thickBot="1" x14ac:dyDescent="0.3">
      <c r="A156" s="121">
        <v>45351.852419108793</v>
      </c>
      <c r="B156" s="115" t="s">
        <v>583</v>
      </c>
      <c r="C156" s="117" t="s">
        <v>584</v>
      </c>
      <c r="D156" s="117">
        <v>2021</v>
      </c>
      <c r="E156" s="115" t="s">
        <v>44</v>
      </c>
      <c r="F156" s="117" t="s">
        <v>55</v>
      </c>
      <c r="G156" s="117">
        <v>21</v>
      </c>
      <c r="H156" s="116" t="s">
        <v>585</v>
      </c>
      <c r="I156" s="154" t="s">
        <v>610</v>
      </c>
      <c r="J156" s="115">
        <v>2</v>
      </c>
      <c r="K156" s="115">
        <v>2</v>
      </c>
      <c r="L156" s="115">
        <v>3</v>
      </c>
      <c r="M156" s="115">
        <v>1</v>
      </c>
      <c r="N156" s="115">
        <v>3</v>
      </c>
      <c r="O156" s="115">
        <v>2</v>
      </c>
      <c r="P156" s="115">
        <v>2</v>
      </c>
      <c r="Q156" s="115">
        <v>3</v>
      </c>
      <c r="R156" s="115">
        <v>3</v>
      </c>
      <c r="S156" s="115">
        <v>2</v>
      </c>
      <c r="T156" s="115">
        <v>1</v>
      </c>
      <c r="U156" s="115">
        <v>2</v>
      </c>
      <c r="V156" s="115">
        <v>2</v>
      </c>
      <c r="W156" s="115">
        <v>1</v>
      </c>
      <c r="X156" s="115">
        <v>3</v>
      </c>
      <c r="Y156" s="115">
        <v>2</v>
      </c>
      <c r="Z156" s="115">
        <v>4</v>
      </c>
      <c r="AA156" s="115">
        <v>1</v>
      </c>
      <c r="AB156" s="115">
        <v>4</v>
      </c>
      <c r="AC156" s="115">
        <v>3</v>
      </c>
      <c r="AD156" s="115">
        <v>2</v>
      </c>
      <c r="AE156" s="115">
        <v>3</v>
      </c>
      <c r="AF156" s="115">
        <v>2</v>
      </c>
      <c r="AG156" s="115">
        <v>4</v>
      </c>
      <c r="AH156" s="115">
        <v>4</v>
      </c>
      <c r="AI156" s="115">
        <v>2</v>
      </c>
      <c r="AJ156" s="115">
        <v>4</v>
      </c>
      <c r="AK156" s="115">
        <v>2</v>
      </c>
      <c r="AL156" s="115">
        <v>2</v>
      </c>
      <c r="AM156" s="115">
        <v>2</v>
      </c>
      <c r="AN156" s="115">
        <v>4</v>
      </c>
      <c r="AO156" s="115">
        <v>3</v>
      </c>
      <c r="AP156" s="115">
        <v>2</v>
      </c>
      <c r="AQ156" s="115">
        <v>1</v>
      </c>
      <c r="AR156" s="115">
        <v>1</v>
      </c>
      <c r="AS156" s="1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91C4-5CF8-4E50-BB4F-659DBE46CB93}">
  <dimension ref="A1:AV180"/>
  <sheetViews>
    <sheetView topLeftCell="R1" zoomScale="98" zoomScaleNormal="98" workbookViewId="0">
      <selection activeCell="Y3" sqref="Y3:AN157"/>
    </sheetView>
  </sheetViews>
  <sheetFormatPr defaultRowHeight="12.5" x14ac:dyDescent="0.25"/>
  <cols>
    <col min="1" max="1" width="15.54296875" style="3" customWidth="1"/>
    <col min="2" max="2" width="11.1796875" customWidth="1"/>
    <col min="3" max="4" width="11.1796875" style="1" customWidth="1"/>
    <col min="5" max="6" width="11.1796875" style="10" customWidth="1"/>
    <col min="7" max="10" width="11.1796875" style="1" customWidth="1"/>
    <col min="11" max="11" width="12.1796875" style="10" customWidth="1"/>
    <col min="12" max="18" width="12.1796875" style="1" customWidth="1"/>
    <col min="19" max="19" width="12.1796875" style="10" customWidth="1"/>
    <col min="20" max="20" width="13.1796875" style="10" customWidth="1"/>
    <col min="21" max="21" width="12.1796875" style="1" customWidth="1"/>
    <col min="22" max="22" width="12.1796875" style="8" customWidth="1"/>
    <col min="23" max="23" width="14.1796875" style="14" customWidth="1"/>
    <col min="24" max="24" width="9.1796875" style="14"/>
    <col min="25" max="26" width="11.1796875" style="1" customWidth="1"/>
    <col min="27" max="27" width="13.453125" style="1" customWidth="1"/>
    <col min="28" max="31" width="11.1796875" style="1" customWidth="1"/>
    <col min="32" max="32" width="11.1796875" customWidth="1"/>
    <col min="33" max="33" width="11.1796875" style="1" customWidth="1"/>
    <col min="34" max="34" width="12.1796875" style="12" customWidth="1"/>
    <col min="35" max="35" width="14.54296875" style="1" customWidth="1"/>
    <col min="36" max="36" width="12.1796875" style="1" customWidth="1"/>
    <col min="37" max="37" width="9.1796875" style="1" customWidth="1"/>
    <col min="38" max="38" width="16" style="1" customWidth="1"/>
    <col min="39" max="39" width="12.1796875" style="12" customWidth="1"/>
    <col min="40" max="40" width="11.453125" style="29" customWidth="1"/>
    <col min="41" max="41" width="15.26953125" style="29" customWidth="1"/>
    <col min="42" max="42" width="9.1796875" style="14"/>
    <col min="43" max="43" width="25.1796875" style="7" customWidth="1"/>
    <col min="44" max="44" width="9.1796875" style="8"/>
    <col min="45" max="45" width="13.7265625" style="13" customWidth="1"/>
    <col min="46" max="46" width="9.1796875" style="127"/>
    <col min="48" max="48" width="15.54296875" customWidth="1"/>
  </cols>
  <sheetData>
    <row r="1" spans="1:48" x14ac:dyDescent="0.25">
      <c r="A1" s="180" t="s">
        <v>453</v>
      </c>
      <c r="B1" s="182" t="s">
        <v>454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4"/>
      <c r="V1" s="187" t="s">
        <v>586</v>
      </c>
      <c r="W1" s="189" t="s">
        <v>500</v>
      </c>
      <c r="X1" s="158" t="s">
        <v>616</v>
      </c>
      <c r="Y1" s="185" t="s">
        <v>475</v>
      </c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66" t="s">
        <v>491</v>
      </c>
      <c r="AO1" s="168" t="s">
        <v>500</v>
      </c>
      <c r="AP1" s="158" t="s">
        <v>494</v>
      </c>
      <c r="AQ1" s="160" t="s">
        <v>587</v>
      </c>
      <c r="AR1" s="162" t="s">
        <v>3</v>
      </c>
      <c r="AS1" s="164" t="s">
        <v>495</v>
      </c>
      <c r="AT1" s="195" t="s">
        <v>588</v>
      </c>
      <c r="AU1" s="197" t="s">
        <v>589</v>
      </c>
      <c r="AV1" s="191" t="s">
        <v>615</v>
      </c>
    </row>
    <row r="2" spans="1:48" ht="13" thickBot="1" x14ac:dyDescent="0.3">
      <c r="A2" s="181"/>
      <c r="B2" s="4" t="s">
        <v>455</v>
      </c>
      <c r="C2" s="4" t="s">
        <v>456</v>
      </c>
      <c r="D2" s="4" t="s">
        <v>457</v>
      </c>
      <c r="E2" s="9" t="s">
        <v>458</v>
      </c>
      <c r="F2" s="9" t="s">
        <v>459</v>
      </c>
      <c r="G2" s="4" t="s">
        <v>460</v>
      </c>
      <c r="H2" s="4" t="s">
        <v>461</v>
      </c>
      <c r="I2" s="4" t="s">
        <v>462</v>
      </c>
      <c r="J2" s="4" t="s">
        <v>463</v>
      </c>
      <c r="K2" s="9" t="s">
        <v>464</v>
      </c>
      <c r="L2" s="4" t="s">
        <v>465</v>
      </c>
      <c r="M2" s="4" t="s">
        <v>466</v>
      </c>
      <c r="N2" s="4" t="s">
        <v>467</v>
      </c>
      <c r="O2" s="4" t="s">
        <v>468</v>
      </c>
      <c r="P2" s="4" t="s">
        <v>469</v>
      </c>
      <c r="Q2" s="4" t="s">
        <v>470</v>
      </c>
      <c r="R2" s="4" t="s">
        <v>471</v>
      </c>
      <c r="S2" s="9" t="s">
        <v>472</v>
      </c>
      <c r="T2" s="9" t="s">
        <v>473</v>
      </c>
      <c r="U2" s="5" t="s">
        <v>474</v>
      </c>
      <c r="V2" s="188"/>
      <c r="W2" s="190"/>
      <c r="X2" s="159"/>
      <c r="Y2" s="4" t="s">
        <v>476</v>
      </c>
      <c r="Z2" s="4" t="s">
        <v>477</v>
      </c>
      <c r="AA2" s="4" t="s">
        <v>478</v>
      </c>
      <c r="AB2" s="4" t="s">
        <v>479</v>
      </c>
      <c r="AC2" s="4" t="s">
        <v>480</v>
      </c>
      <c r="AD2" s="4" t="s">
        <v>481</v>
      </c>
      <c r="AE2" s="4" t="s">
        <v>482</v>
      </c>
      <c r="AF2" s="2" t="s">
        <v>483</v>
      </c>
      <c r="AG2" s="4" t="s">
        <v>484</v>
      </c>
      <c r="AH2" s="11" t="s">
        <v>485</v>
      </c>
      <c r="AI2" s="4" t="s">
        <v>486</v>
      </c>
      <c r="AJ2" s="4" t="s">
        <v>487</v>
      </c>
      <c r="AK2" s="4" t="s">
        <v>488</v>
      </c>
      <c r="AL2" s="4" t="s">
        <v>489</v>
      </c>
      <c r="AM2" s="11" t="s">
        <v>490</v>
      </c>
      <c r="AN2" s="167"/>
      <c r="AO2" s="169"/>
      <c r="AP2" s="159"/>
      <c r="AQ2" s="161"/>
      <c r="AR2" s="163"/>
      <c r="AS2" s="165"/>
      <c r="AT2" s="196"/>
      <c r="AU2" s="197"/>
      <c r="AV2" s="192"/>
    </row>
    <row r="3" spans="1:48" ht="13" thickBot="1" x14ac:dyDescent="0.3">
      <c r="A3" s="17">
        <v>1</v>
      </c>
      <c r="B3" s="1">
        <v>5</v>
      </c>
      <c r="C3" s="1">
        <v>5</v>
      </c>
      <c r="D3" s="1">
        <v>5</v>
      </c>
      <c r="E3" s="10">
        <v>5</v>
      </c>
      <c r="F3" s="10">
        <v>5</v>
      </c>
      <c r="G3" s="1">
        <v>5</v>
      </c>
      <c r="H3" s="1">
        <v>5</v>
      </c>
      <c r="I3" s="1">
        <v>5</v>
      </c>
      <c r="J3" s="1">
        <v>5</v>
      </c>
      <c r="K3" s="10">
        <v>5</v>
      </c>
      <c r="L3" s="1">
        <v>5</v>
      </c>
      <c r="M3" s="1">
        <v>5</v>
      </c>
      <c r="N3" s="1">
        <v>5</v>
      </c>
      <c r="O3" s="1">
        <v>5</v>
      </c>
      <c r="P3" s="1">
        <v>5</v>
      </c>
      <c r="Q3" s="1">
        <v>5</v>
      </c>
      <c r="R3" s="1">
        <v>5</v>
      </c>
      <c r="S3" s="10">
        <v>5</v>
      </c>
      <c r="T3" s="10">
        <v>5</v>
      </c>
      <c r="U3" s="6">
        <v>5</v>
      </c>
      <c r="V3" s="26">
        <f>SUM(Table8[[#This Row],[X.1]:[X.20]])</f>
        <v>100</v>
      </c>
      <c r="W3" s="14" t="str">
        <f>IF(V3&lt;$U$161,"Sangat Rendah",IF(V3&lt;=$U$163,"Rendah",IF(V3&lt;=$U$164,"Sedang",IF(V3&lt;=$U$162,"Tinggi",IF(V3&gt;$U$162,"Sangat Tinggi")))))</f>
        <v>Sangat Tinggi</v>
      </c>
      <c r="X3" s="21">
        <v>5</v>
      </c>
      <c r="Y3" s="1">
        <v>4</v>
      </c>
      <c r="Z3" s="1">
        <v>4</v>
      </c>
      <c r="AA3" s="1">
        <v>4</v>
      </c>
      <c r="AB3" s="1">
        <v>4</v>
      </c>
      <c r="AC3" s="1">
        <v>4</v>
      </c>
      <c r="AD3" s="1">
        <v>4</v>
      </c>
      <c r="AE3" s="1">
        <v>4</v>
      </c>
      <c r="AF3" s="1">
        <v>4</v>
      </c>
      <c r="AG3" s="1">
        <v>4</v>
      </c>
      <c r="AH3" s="12">
        <v>4</v>
      </c>
      <c r="AI3" s="1">
        <v>4</v>
      </c>
      <c r="AJ3" s="1">
        <v>4</v>
      </c>
      <c r="AK3" s="1">
        <v>4</v>
      </c>
      <c r="AL3" s="1">
        <v>4</v>
      </c>
      <c r="AM3" s="18">
        <v>4</v>
      </c>
      <c r="AN3" s="27">
        <f>SUM(Y3:AM3)</f>
        <v>60</v>
      </c>
      <c r="AO3" s="27" t="str">
        <f>IF(AN3&lt;$AH$167,"Sangat Rendah",IF(AN3&lt;=$AH$169,"Rendah",IF(AN3&lt;=$AH$170,"Sedang",IF(AN3&lt;=$AH$168,"Tinggi",IF(AN3&gt;$AH$168,"Sangat Tinggi")))))</f>
        <v>Sangat Tinggi</v>
      </c>
      <c r="AP3" s="21">
        <v>1</v>
      </c>
      <c r="AQ3" s="117" t="s">
        <v>45</v>
      </c>
      <c r="AR3" s="22">
        <v>1</v>
      </c>
      <c r="AS3" s="16">
        <v>2020</v>
      </c>
      <c r="AT3" s="125">
        <v>21</v>
      </c>
      <c r="AU3" s="2">
        <v>3</v>
      </c>
      <c r="AV3" s="154" t="s">
        <v>609</v>
      </c>
    </row>
    <row r="4" spans="1:48" ht="13" thickBot="1" x14ac:dyDescent="0.3">
      <c r="A4" s="17">
        <v>2</v>
      </c>
      <c r="B4" s="1">
        <v>4</v>
      </c>
      <c r="C4" s="1">
        <v>4</v>
      </c>
      <c r="D4" s="1">
        <v>2</v>
      </c>
      <c r="E4" s="10">
        <v>3</v>
      </c>
      <c r="F4" s="10">
        <v>3</v>
      </c>
      <c r="G4" s="1">
        <v>4</v>
      </c>
      <c r="H4" s="1">
        <v>4</v>
      </c>
      <c r="I4" s="1">
        <v>4</v>
      </c>
      <c r="J4" s="1">
        <v>4</v>
      </c>
      <c r="K4" s="10">
        <v>4</v>
      </c>
      <c r="L4" s="1">
        <v>3</v>
      </c>
      <c r="M4" s="1">
        <v>4</v>
      </c>
      <c r="N4" s="1">
        <v>4</v>
      </c>
      <c r="O4" s="1">
        <v>4</v>
      </c>
      <c r="P4" s="1">
        <v>2</v>
      </c>
      <c r="Q4" s="1">
        <v>3</v>
      </c>
      <c r="R4" s="1">
        <v>4</v>
      </c>
      <c r="S4" s="10">
        <v>4</v>
      </c>
      <c r="T4" s="10">
        <v>4</v>
      </c>
      <c r="U4" s="6">
        <v>4</v>
      </c>
      <c r="V4" s="26">
        <f>SUM(Table8[[#This Row],[X.1]:[X.20]])</f>
        <v>72</v>
      </c>
      <c r="W4" s="14" t="str">
        <f t="shared" ref="W4:W67" si="0">IF(V4&lt;$U$161,"Sangat Rendah",IF(V4&lt;=$U$163,"Rendah",IF(V4&lt;=$U$164,"Sedang",IF(V4&lt;=$U$162,"Tinggi",IF(V4&gt;$U$162,"Sangat Tinggi")))))</f>
        <v>Tinggi</v>
      </c>
      <c r="X4" s="20">
        <v>4</v>
      </c>
      <c r="Y4" s="1">
        <v>3</v>
      </c>
      <c r="Z4" s="1">
        <v>2</v>
      </c>
      <c r="AA4" s="1">
        <v>3</v>
      </c>
      <c r="AB4" s="1">
        <v>2</v>
      </c>
      <c r="AC4" s="1">
        <v>3</v>
      </c>
      <c r="AD4" s="1">
        <v>3</v>
      </c>
      <c r="AE4" s="1">
        <v>3</v>
      </c>
      <c r="AF4" s="1">
        <v>3</v>
      </c>
      <c r="AG4" s="1">
        <v>4</v>
      </c>
      <c r="AH4" s="12">
        <v>3</v>
      </c>
      <c r="AI4" s="1">
        <v>3</v>
      </c>
      <c r="AJ4" s="1">
        <v>3</v>
      </c>
      <c r="AK4" s="1">
        <v>2</v>
      </c>
      <c r="AL4" s="1">
        <v>3</v>
      </c>
      <c r="AM4" s="18">
        <v>2</v>
      </c>
      <c r="AN4" s="28">
        <f>SUM(Y4:AM4)</f>
        <v>42</v>
      </c>
      <c r="AO4" s="27" t="str">
        <f t="shared" ref="AO4:AO67" si="1">IF(AN4&lt;$AH$167,"Sangat Rendah",IF(AN4&lt;=$AH$169,"Rendah",IF(AN4&lt;=$AH$170,"Sedang",IF(AN4&lt;=$AH$168,"Tinggi",IF(AN4&gt;$AH$168,"Sangat Tinggi")))))</f>
        <v>Tinggi</v>
      </c>
      <c r="AP4" s="20">
        <v>1</v>
      </c>
      <c r="AQ4" s="117" t="s">
        <v>45</v>
      </c>
      <c r="AR4" s="23">
        <v>1</v>
      </c>
      <c r="AS4" s="24">
        <v>2020</v>
      </c>
      <c r="AT4" s="126">
        <v>22</v>
      </c>
      <c r="AU4" s="2">
        <v>4</v>
      </c>
      <c r="AV4" s="154" t="s">
        <v>609</v>
      </c>
    </row>
    <row r="5" spans="1:48" ht="13" thickBot="1" x14ac:dyDescent="0.3">
      <c r="A5" s="17">
        <v>3</v>
      </c>
      <c r="B5" s="1">
        <v>5</v>
      </c>
      <c r="C5" s="1">
        <v>5</v>
      </c>
      <c r="D5" s="1">
        <v>2</v>
      </c>
      <c r="E5" s="10">
        <v>5</v>
      </c>
      <c r="F5" s="10">
        <v>1</v>
      </c>
      <c r="G5" s="1">
        <v>5</v>
      </c>
      <c r="H5" s="1">
        <v>3</v>
      </c>
      <c r="I5" s="1">
        <v>5</v>
      </c>
      <c r="J5" s="1">
        <v>5</v>
      </c>
      <c r="K5" s="10">
        <v>1</v>
      </c>
      <c r="L5" s="1">
        <v>2</v>
      </c>
      <c r="M5" s="1">
        <v>5</v>
      </c>
      <c r="N5" s="1">
        <v>5</v>
      </c>
      <c r="O5" s="1">
        <v>5</v>
      </c>
      <c r="P5" s="1">
        <v>3</v>
      </c>
      <c r="Q5" s="1">
        <v>5</v>
      </c>
      <c r="R5" s="1">
        <v>5</v>
      </c>
      <c r="S5" s="10">
        <v>2</v>
      </c>
      <c r="T5" s="10">
        <v>3</v>
      </c>
      <c r="U5" s="6">
        <v>3</v>
      </c>
      <c r="V5" s="26">
        <f>SUM(Table8[[#This Row],[X.1]:[X.20]])</f>
        <v>75</v>
      </c>
      <c r="W5" s="14" t="str">
        <f t="shared" si="0"/>
        <v>Tinggi</v>
      </c>
      <c r="X5" s="20">
        <v>4</v>
      </c>
      <c r="Y5" s="1">
        <v>2</v>
      </c>
      <c r="Z5" s="1">
        <v>2</v>
      </c>
      <c r="AA5" s="1">
        <v>4</v>
      </c>
      <c r="AB5" s="1">
        <v>2</v>
      </c>
      <c r="AC5" s="1">
        <v>4</v>
      </c>
      <c r="AD5" s="1">
        <v>3</v>
      </c>
      <c r="AE5" s="1">
        <v>3</v>
      </c>
      <c r="AF5" s="1">
        <v>4</v>
      </c>
      <c r="AG5" s="1">
        <v>4</v>
      </c>
      <c r="AH5" s="12">
        <v>1</v>
      </c>
      <c r="AI5" s="1">
        <v>2</v>
      </c>
      <c r="AJ5" s="1">
        <v>2</v>
      </c>
      <c r="AK5" s="1">
        <v>1</v>
      </c>
      <c r="AL5" s="1">
        <v>3</v>
      </c>
      <c r="AM5" s="18">
        <v>3</v>
      </c>
      <c r="AN5" s="28">
        <f t="shared" ref="AN5:AN34" si="2">SUM(Y5:AM5)</f>
        <v>40</v>
      </c>
      <c r="AO5" s="27" t="str">
        <f t="shared" si="1"/>
        <v>Tinggi</v>
      </c>
      <c r="AP5" s="20">
        <v>1</v>
      </c>
      <c r="AQ5" s="117" t="s">
        <v>45</v>
      </c>
      <c r="AR5" s="23">
        <v>1</v>
      </c>
      <c r="AS5" s="24">
        <v>2020</v>
      </c>
      <c r="AT5" s="126">
        <v>23</v>
      </c>
      <c r="AU5" s="2">
        <v>5</v>
      </c>
      <c r="AV5" s="154" t="s">
        <v>609</v>
      </c>
    </row>
    <row r="6" spans="1:48" ht="13" thickBot="1" x14ac:dyDescent="0.3">
      <c r="A6" s="17">
        <v>4</v>
      </c>
      <c r="B6" s="1">
        <v>3</v>
      </c>
      <c r="C6" s="1">
        <v>3</v>
      </c>
      <c r="D6" s="1">
        <v>3</v>
      </c>
      <c r="E6" s="10">
        <v>3</v>
      </c>
      <c r="F6" s="10">
        <v>2</v>
      </c>
      <c r="G6" s="1">
        <v>3</v>
      </c>
      <c r="H6" s="1">
        <v>3</v>
      </c>
      <c r="I6" s="1">
        <v>4</v>
      </c>
      <c r="J6" s="1">
        <v>2</v>
      </c>
      <c r="K6" s="10">
        <v>2</v>
      </c>
      <c r="L6" s="1">
        <v>4</v>
      </c>
      <c r="M6" s="1">
        <v>3</v>
      </c>
      <c r="N6" s="1">
        <v>4</v>
      </c>
      <c r="O6" s="1">
        <v>3</v>
      </c>
      <c r="P6" s="1">
        <v>3</v>
      </c>
      <c r="Q6" s="1">
        <v>5</v>
      </c>
      <c r="R6" s="1">
        <v>5</v>
      </c>
      <c r="S6" s="10">
        <v>4</v>
      </c>
      <c r="T6" s="10">
        <v>3</v>
      </c>
      <c r="U6" s="6">
        <v>4</v>
      </c>
      <c r="V6" s="26">
        <f>SUM(Table8[[#This Row],[X.1]:[X.20]])</f>
        <v>66</v>
      </c>
      <c r="W6" s="14" t="str">
        <f t="shared" si="0"/>
        <v>Sedang</v>
      </c>
      <c r="X6" s="20">
        <v>3</v>
      </c>
      <c r="Y6" s="1">
        <v>2</v>
      </c>
      <c r="Z6" s="1">
        <v>3</v>
      </c>
      <c r="AA6" s="1">
        <v>3</v>
      </c>
      <c r="AB6" s="1">
        <v>1</v>
      </c>
      <c r="AC6" s="1">
        <v>4</v>
      </c>
      <c r="AD6" s="1">
        <v>4</v>
      </c>
      <c r="AE6" s="1">
        <v>2</v>
      </c>
      <c r="AF6" s="1">
        <v>3</v>
      </c>
      <c r="AG6" s="1">
        <v>2</v>
      </c>
      <c r="AH6" s="12">
        <v>2</v>
      </c>
      <c r="AI6" s="1">
        <v>2</v>
      </c>
      <c r="AJ6" s="1">
        <v>2</v>
      </c>
      <c r="AK6" s="1">
        <v>1</v>
      </c>
      <c r="AL6" s="1">
        <v>1</v>
      </c>
      <c r="AM6" s="18">
        <v>3</v>
      </c>
      <c r="AN6" s="28">
        <f t="shared" si="2"/>
        <v>35</v>
      </c>
      <c r="AO6" s="27" t="str">
        <f t="shared" si="1"/>
        <v>Sedang</v>
      </c>
      <c r="AP6" s="20">
        <v>2</v>
      </c>
      <c r="AQ6" s="117" t="s">
        <v>55</v>
      </c>
      <c r="AR6" s="23">
        <v>1</v>
      </c>
      <c r="AS6" s="24">
        <v>2020</v>
      </c>
      <c r="AT6" s="126">
        <v>22</v>
      </c>
      <c r="AU6" s="2">
        <v>4</v>
      </c>
      <c r="AV6" s="154" t="s">
        <v>609</v>
      </c>
    </row>
    <row r="7" spans="1:48" ht="13" thickBot="1" x14ac:dyDescent="0.3">
      <c r="A7" s="17">
        <v>5</v>
      </c>
      <c r="B7" s="1">
        <v>5</v>
      </c>
      <c r="C7" s="1">
        <v>5</v>
      </c>
      <c r="D7" s="1">
        <v>1</v>
      </c>
      <c r="E7" s="10">
        <v>4</v>
      </c>
      <c r="F7" s="10">
        <v>2</v>
      </c>
      <c r="G7" s="1">
        <v>5</v>
      </c>
      <c r="H7" s="1">
        <v>1</v>
      </c>
      <c r="I7" s="1">
        <v>1</v>
      </c>
      <c r="J7" s="1">
        <v>4</v>
      </c>
      <c r="K7" s="10">
        <v>1</v>
      </c>
      <c r="L7" s="1">
        <v>4</v>
      </c>
      <c r="M7" s="1">
        <v>4</v>
      </c>
      <c r="N7" s="1">
        <v>4</v>
      </c>
      <c r="O7" s="1">
        <v>2</v>
      </c>
      <c r="P7" s="1">
        <v>1</v>
      </c>
      <c r="Q7" s="1">
        <v>5</v>
      </c>
      <c r="R7" s="1">
        <v>5</v>
      </c>
      <c r="S7" s="10">
        <v>1</v>
      </c>
      <c r="T7" s="10">
        <v>2</v>
      </c>
      <c r="U7" s="6">
        <v>5</v>
      </c>
      <c r="V7" s="26">
        <f>SUM(Table8[[#This Row],[X.1]:[X.20]])</f>
        <v>62</v>
      </c>
      <c r="W7" s="14" t="str">
        <f t="shared" si="0"/>
        <v>Sedang</v>
      </c>
      <c r="X7" s="20">
        <v>3</v>
      </c>
      <c r="Y7" s="1">
        <v>4</v>
      </c>
      <c r="Z7" s="1">
        <v>1</v>
      </c>
      <c r="AA7" s="1">
        <v>1</v>
      </c>
      <c r="AB7" s="1">
        <v>2</v>
      </c>
      <c r="AC7" s="1">
        <v>4</v>
      </c>
      <c r="AD7" s="1">
        <v>1</v>
      </c>
      <c r="AE7" s="1">
        <v>1</v>
      </c>
      <c r="AF7" s="1">
        <v>3</v>
      </c>
      <c r="AG7" s="1">
        <v>4</v>
      </c>
      <c r="AH7" s="12">
        <v>1</v>
      </c>
      <c r="AI7" s="1">
        <v>1</v>
      </c>
      <c r="AJ7" s="1">
        <v>4</v>
      </c>
      <c r="AK7" s="1">
        <v>1</v>
      </c>
      <c r="AL7" s="1">
        <v>3</v>
      </c>
      <c r="AM7" s="18">
        <v>3</v>
      </c>
      <c r="AN7" s="28">
        <f t="shared" si="2"/>
        <v>34</v>
      </c>
      <c r="AO7" s="27" t="str">
        <f t="shared" si="1"/>
        <v>Sedang</v>
      </c>
      <c r="AP7" s="20">
        <v>1</v>
      </c>
      <c r="AQ7" s="117" t="s">
        <v>45</v>
      </c>
      <c r="AR7" s="23">
        <v>1</v>
      </c>
      <c r="AS7" s="24">
        <v>2020</v>
      </c>
      <c r="AT7" s="126">
        <v>22</v>
      </c>
      <c r="AU7" s="2">
        <v>4</v>
      </c>
      <c r="AV7" s="154" t="s">
        <v>609</v>
      </c>
    </row>
    <row r="8" spans="1:48" ht="13" thickBot="1" x14ac:dyDescent="0.3">
      <c r="A8" s="17">
        <v>6</v>
      </c>
      <c r="B8" s="1">
        <v>4</v>
      </c>
      <c r="C8" s="1">
        <v>4</v>
      </c>
      <c r="D8" s="1">
        <v>2</v>
      </c>
      <c r="E8" s="10">
        <v>3</v>
      </c>
      <c r="F8" s="10">
        <v>1</v>
      </c>
      <c r="G8" s="1">
        <v>4</v>
      </c>
      <c r="H8" s="1">
        <v>4</v>
      </c>
      <c r="I8" s="1">
        <v>5</v>
      </c>
      <c r="J8" s="1">
        <v>5</v>
      </c>
      <c r="K8" s="10">
        <v>1</v>
      </c>
      <c r="L8" s="1">
        <v>5</v>
      </c>
      <c r="M8" s="1">
        <v>5</v>
      </c>
      <c r="N8" s="1">
        <v>5</v>
      </c>
      <c r="O8" s="1">
        <v>3</v>
      </c>
      <c r="P8" s="1">
        <v>3</v>
      </c>
      <c r="Q8" s="1">
        <v>1</v>
      </c>
      <c r="R8" s="1">
        <v>2</v>
      </c>
      <c r="S8" s="10">
        <v>3</v>
      </c>
      <c r="T8" s="10">
        <v>2</v>
      </c>
      <c r="U8" s="6">
        <v>5</v>
      </c>
      <c r="V8" s="26">
        <f>SUM(Table8[[#This Row],[X.1]:[X.20]])</f>
        <v>67</v>
      </c>
      <c r="W8" s="14" t="str">
        <f t="shared" si="0"/>
        <v>Sedang</v>
      </c>
      <c r="X8" s="20">
        <v>3</v>
      </c>
      <c r="Y8" s="1">
        <v>4</v>
      </c>
      <c r="Z8" s="1">
        <v>2</v>
      </c>
      <c r="AA8" s="1">
        <v>3</v>
      </c>
      <c r="AB8" s="1">
        <v>2</v>
      </c>
      <c r="AC8" s="1">
        <v>3</v>
      </c>
      <c r="AD8" s="1">
        <v>2</v>
      </c>
      <c r="AE8" s="1">
        <v>4</v>
      </c>
      <c r="AF8" s="1">
        <v>4</v>
      </c>
      <c r="AG8" s="1">
        <v>2</v>
      </c>
      <c r="AH8" s="12">
        <v>4</v>
      </c>
      <c r="AI8" s="1">
        <v>3</v>
      </c>
      <c r="AJ8" s="1">
        <v>2</v>
      </c>
      <c r="AK8" s="1">
        <v>1</v>
      </c>
      <c r="AL8" s="1">
        <v>3</v>
      </c>
      <c r="AM8" s="18">
        <v>1</v>
      </c>
      <c r="AN8" s="28">
        <f t="shared" si="2"/>
        <v>40</v>
      </c>
      <c r="AO8" s="27" t="str">
        <f t="shared" si="1"/>
        <v>Tinggi</v>
      </c>
      <c r="AP8" s="20">
        <v>1</v>
      </c>
      <c r="AQ8" s="117" t="s">
        <v>45</v>
      </c>
      <c r="AR8" s="23">
        <v>1</v>
      </c>
      <c r="AS8" s="24">
        <v>2020</v>
      </c>
      <c r="AT8" s="126">
        <v>21</v>
      </c>
      <c r="AU8" s="2">
        <v>3</v>
      </c>
      <c r="AV8" s="154" t="s">
        <v>609</v>
      </c>
    </row>
    <row r="9" spans="1:48" ht="13" thickBot="1" x14ac:dyDescent="0.3">
      <c r="A9" s="17">
        <v>7</v>
      </c>
      <c r="B9" s="1">
        <v>2</v>
      </c>
      <c r="C9" s="1">
        <v>1</v>
      </c>
      <c r="D9" s="1">
        <v>2</v>
      </c>
      <c r="E9" s="10">
        <v>2</v>
      </c>
      <c r="F9" s="10">
        <v>3</v>
      </c>
      <c r="G9" s="1">
        <v>2</v>
      </c>
      <c r="H9" s="1">
        <v>3</v>
      </c>
      <c r="I9" s="1">
        <v>3</v>
      </c>
      <c r="J9" s="1">
        <v>3</v>
      </c>
      <c r="K9" s="10">
        <v>3</v>
      </c>
      <c r="L9" s="1">
        <v>2</v>
      </c>
      <c r="M9" s="1">
        <v>2</v>
      </c>
      <c r="N9" s="1">
        <v>3</v>
      </c>
      <c r="O9" s="1">
        <v>3</v>
      </c>
      <c r="P9" s="1">
        <v>3</v>
      </c>
      <c r="Q9" s="1">
        <v>3</v>
      </c>
      <c r="R9" s="1">
        <v>3</v>
      </c>
      <c r="S9" s="10">
        <v>3</v>
      </c>
      <c r="T9" s="10">
        <v>3</v>
      </c>
      <c r="U9" s="6">
        <v>1</v>
      </c>
      <c r="V9" s="26">
        <f>SUM(Table8[[#This Row],[X.1]:[X.20]])</f>
        <v>50</v>
      </c>
      <c r="W9" s="14" t="str">
        <f t="shared" si="0"/>
        <v>Rendah</v>
      </c>
      <c r="X9" s="20">
        <v>2</v>
      </c>
      <c r="Y9" s="1">
        <v>3</v>
      </c>
      <c r="Z9" s="1">
        <v>2</v>
      </c>
      <c r="AA9" s="1">
        <v>1</v>
      </c>
      <c r="AB9" s="1">
        <v>3</v>
      </c>
      <c r="AC9" s="1">
        <v>3</v>
      </c>
      <c r="AD9" s="1">
        <v>1</v>
      </c>
      <c r="AE9" s="1">
        <v>1</v>
      </c>
      <c r="AF9" s="1">
        <v>1</v>
      </c>
      <c r="AG9" s="1">
        <v>2</v>
      </c>
      <c r="AH9" s="12">
        <v>3</v>
      </c>
      <c r="AI9" s="1">
        <v>2</v>
      </c>
      <c r="AJ9" s="1">
        <v>1</v>
      </c>
      <c r="AK9" s="1">
        <v>1</v>
      </c>
      <c r="AL9" s="1">
        <v>1</v>
      </c>
      <c r="AM9" s="18">
        <v>2</v>
      </c>
      <c r="AN9" s="28">
        <f t="shared" si="2"/>
        <v>27</v>
      </c>
      <c r="AO9" s="27" t="str">
        <f t="shared" si="1"/>
        <v>Rendah</v>
      </c>
      <c r="AP9" s="20">
        <v>1</v>
      </c>
      <c r="AQ9" s="117" t="s">
        <v>45</v>
      </c>
      <c r="AR9" s="23">
        <v>1</v>
      </c>
      <c r="AS9" s="24">
        <v>2020</v>
      </c>
      <c r="AT9" s="126">
        <v>21</v>
      </c>
      <c r="AU9" s="2">
        <v>3</v>
      </c>
      <c r="AV9" s="154" t="s">
        <v>609</v>
      </c>
    </row>
    <row r="10" spans="1:48" ht="13" thickBot="1" x14ac:dyDescent="0.3">
      <c r="A10" s="17">
        <v>8</v>
      </c>
      <c r="B10" s="1">
        <v>2</v>
      </c>
      <c r="C10" s="1">
        <v>1</v>
      </c>
      <c r="D10" s="1">
        <v>1</v>
      </c>
      <c r="E10" s="10">
        <v>4</v>
      </c>
      <c r="F10" s="10">
        <v>1</v>
      </c>
      <c r="G10" s="1">
        <v>1</v>
      </c>
      <c r="H10" s="1">
        <v>2</v>
      </c>
      <c r="I10" s="1">
        <v>3</v>
      </c>
      <c r="J10" s="1">
        <v>1</v>
      </c>
      <c r="K10" s="10">
        <v>1</v>
      </c>
      <c r="L10" s="1">
        <v>3</v>
      </c>
      <c r="M10" s="1">
        <v>2</v>
      </c>
      <c r="N10" s="1">
        <v>2</v>
      </c>
      <c r="O10" s="1">
        <v>1</v>
      </c>
      <c r="P10" s="1">
        <v>4</v>
      </c>
      <c r="Q10" s="1">
        <v>5</v>
      </c>
      <c r="R10" s="1">
        <v>4</v>
      </c>
      <c r="S10" s="10">
        <v>4</v>
      </c>
      <c r="T10" s="10">
        <v>2</v>
      </c>
      <c r="U10" s="6">
        <v>2</v>
      </c>
      <c r="V10" s="26">
        <f>SUM(Table8[[#This Row],[X.1]:[X.20]])</f>
        <v>46</v>
      </c>
      <c r="W10" s="14" t="str">
        <f t="shared" si="0"/>
        <v>Rendah</v>
      </c>
      <c r="X10" s="20">
        <v>2</v>
      </c>
      <c r="Y10" s="1">
        <v>3</v>
      </c>
      <c r="Z10" s="1">
        <v>1</v>
      </c>
      <c r="AA10" s="1">
        <v>1</v>
      </c>
      <c r="AB10" s="1">
        <v>1</v>
      </c>
      <c r="AC10" s="1">
        <v>4</v>
      </c>
      <c r="AD10" s="1">
        <v>3</v>
      </c>
      <c r="AE10" s="1">
        <v>1</v>
      </c>
      <c r="AF10" s="1">
        <v>1</v>
      </c>
      <c r="AG10" s="1">
        <v>1</v>
      </c>
      <c r="AH10" s="12">
        <v>1</v>
      </c>
      <c r="AI10" s="1">
        <v>2</v>
      </c>
      <c r="AJ10" s="1">
        <v>1</v>
      </c>
      <c r="AK10" s="1">
        <v>1</v>
      </c>
      <c r="AL10" s="1">
        <v>2</v>
      </c>
      <c r="AM10" s="19">
        <v>3</v>
      </c>
      <c r="AN10" s="28">
        <f t="shared" si="2"/>
        <v>26</v>
      </c>
      <c r="AO10" s="27" t="str">
        <f t="shared" si="1"/>
        <v>Rendah</v>
      </c>
      <c r="AP10" s="20">
        <v>1</v>
      </c>
      <c r="AQ10" s="117" t="s">
        <v>45</v>
      </c>
      <c r="AR10" s="23">
        <v>1</v>
      </c>
      <c r="AS10" s="24">
        <v>2020</v>
      </c>
      <c r="AT10" s="126">
        <v>22</v>
      </c>
      <c r="AU10" s="2">
        <v>4</v>
      </c>
      <c r="AV10" s="154" t="s">
        <v>609</v>
      </c>
    </row>
    <row r="11" spans="1:48" ht="13" thickBot="1" x14ac:dyDescent="0.3">
      <c r="A11" s="17">
        <v>9</v>
      </c>
      <c r="B11" s="1">
        <v>5</v>
      </c>
      <c r="C11" s="1">
        <v>5</v>
      </c>
      <c r="D11" s="1">
        <v>3</v>
      </c>
      <c r="E11" s="10">
        <v>1</v>
      </c>
      <c r="F11" s="10">
        <v>4</v>
      </c>
      <c r="G11" s="1">
        <v>5</v>
      </c>
      <c r="H11" s="1">
        <v>5</v>
      </c>
      <c r="I11" s="1">
        <v>4</v>
      </c>
      <c r="J11" s="1">
        <v>5</v>
      </c>
      <c r="K11" s="10">
        <v>5</v>
      </c>
      <c r="L11" s="1">
        <v>5</v>
      </c>
      <c r="M11" s="1">
        <v>5</v>
      </c>
      <c r="N11" s="1">
        <v>5</v>
      </c>
      <c r="O11" s="1">
        <v>5</v>
      </c>
      <c r="P11" s="1">
        <v>5</v>
      </c>
      <c r="Q11" s="1">
        <v>5</v>
      </c>
      <c r="R11" s="1">
        <v>5</v>
      </c>
      <c r="S11" s="10">
        <v>2</v>
      </c>
      <c r="T11" s="10">
        <v>5</v>
      </c>
      <c r="U11" s="6">
        <v>5</v>
      </c>
      <c r="V11" s="26">
        <f>SUM(Table8[[#This Row],[X.1]:[X.20]])</f>
        <v>89</v>
      </c>
      <c r="W11" s="14" t="str">
        <f t="shared" si="0"/>
        <v>Sangat Tinggi</v>
      </c>
      <c r="X11" s="20">
        <v>5</v>
      </c>
      <c r="Y11" s="1">
        <v>3</v>
      </c>
      <c r="Z11" s="1">
        <v>1</v>
      </c>
      <c r="AA11" s="1">
        <v>2</v>
      </c>
      <c r="AB11" s="1">
        <v>1</v>
      </c>
      <c r="AC11" s="1">
        <v>4</v>
      </c>
      <c r="AD11" s="1">
        <v>3</v>
      </c>
      <c r="AE11" s="1">
        <v>4</v>
      </c>
      <c r="AF11" s="1">
        <v>4</v>
      </c>
      <c r="AG11" s="1">
        <v>4</v>
      </c>
      <c r="AH11" s="12">
        <v>2</v>
      </c>
      <c r="AI11" s="1">
        <v>2</v>
      </c>
      <c r="AJ11" s="1">
        <v>4</v>
      </c>
      <c r="AK11" s="1">
        <v>1</v>
      </c>
      <c r="AL11" s="1">
        <v>3</v>
      </c>
      <c r="AM11" s="18">
        <v>3</v>
      </c>
      <c r="AN11" s="28">
        <f t="shared" si="2"/>
        <v>41</v>
      </c>
      <c r="AO11" s="27" t="str">
        <f t="shared" si="1"/>
        <v>Tinggi</v>
      </c>
      <c r="AP11" s="20">
        <v>1</v>
      </c>
      <c r="AQ11" s="117" t="s">
        <v>45</v>
      </c>
      <c r="AR11" s="23">
        <v>1</v>
      </c>
      <c r="AS11" s="24">
        <v>2020</v>
      </c>
      <c r="AT11" s="126">
        <v>22</v>
      </c>
      <c r="AU11" s="2">
        <v>4</v>
      </c>
      <c r="AV11" s="154" t="s">
        <v>609</v>
      </c>
    </row>
    <row r="12" spans="1:48" ht="13" thickBot="1" x14ac:dyDescent="0.3">
      <c r="A12" s="17">
        <v>10</v>
      </c>
      <c r="B12" s="1">
        <v>3</v>
      </c>
      <c r="C12" s="1">
        <v>3</v>
      </c>
      <c r="D12" s="1">
        <v>3</v>
      </c>
      <c r="E12" s="10">
        <v>3</v>
      </c>
      <c r="F12" s="10">
        <v>3</v>
      </c>
      <c r="G12" s="1">
        <v>3</v>
      </c>
      <c r="H12" s="1">
        <v>3</v>
      </c>
      <c r="I12" s="1">
        <v>3</v>
      </c>
      <c r="J12" s="1">
        <v>3</v>
      </c>
      <c r="K12" s="10">
        <v>3</v>
      </c>
      <c r="L12" s="1">
        <v>3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0">
        <v>3</v>
      </c>
      <c r="T12" s="10">
        <v>2</v>
      </c>
      <c r="U12" s="6">
        <v>2</v>
      </c>
      <c r="V12" s="26">
        <f>SUM(Table8[[#This Row],[X.1]:[X.20]])</f>
        <v>53</v>
      </c>
      <c r="W12" s="14" t="str">
        <f t="shared" si="0"/>
        <v>Rendah</v>
      </c>
      <c r="X12" s="20">
        <v>2</v>
      </c>
      <c r="Y12" s="1">
        <v>3</v>
      </c>
      <c r="Z12" s="1">
        <v>3</v>
      </c>
      <c r="AA12" s="1">
        <v>3</v>
      </c>
      <c r="AB12" s="1">
        <v>3</v>
      </c>
      <c r="AC12" s="1">
        <v>3</v>
      </c>
      <c r="AD12" s="1">
        <v>3</v>
      </c>
      <c r="AE12" s="1">
        <v>3</v>
      </c>
      <c r="AF12" s="1">
        <v>3</v>
      </c>
      <c r="AG12" s="1">
        <v>3</v>
      </c>
      <c r="AH12" s="12">
        <v>3</v>
      </c>
      <c r="AI12" s="1">
        <v>3</v>
      </c>
      <c r="AJ12" s="1">
        <v>3</v>
      </c>
      <c r="AK12" s="1">
        <v>3</v>
      </c>
      <c r="AL12" s="1">
        <v>3</v>
      </c>
      <c r="AM12" s="18">
        <v>3</v>
      </c>
      <c r="AN12" s="28">
        <f t="shared" si="2"/>
        <v>45</v>
      </c>
      <c r="AO12" s="27" t="str">
        <f t="shared" si="1"/>
        <v>Tinggi</v>
      </c>
      <c r="AP12" s="20">
        <v>1</v>
      </c>
      <c r="AQ12" s="117" t="s">
        <v>45</v>
      </c>
      <c r="AR12" s="23">
        <v>2</v>
      </c>
      <c r="AS12" s="24">
        <v>2021</v>
      </c>
      <c r="AT12" s="126">
        <v>21</v>
      </c>
      <c r="AU12" s="2">
        <v>3</v>
      </c>
      <c r="AV12" s="154" t="s">
        <v>609</v>
      </c>
    </row>
    <row r="13" spans="1:48" ht="13" thickBot="1" x14ac:dyDescent="0.3">
      <c r="A13" s="17">
        <v>11</v>
      </c>
      <c r="B13" s="1">
        <v>3</v>
      </c>
      <c r="C13" s="1">
        <v>4</v>
      </c>
      <c r="D13" s="1">
        <v>4</v>
      </c>
      <c r="E13" s="10">
        <v>2</v>
      </c>
      <c r="F13" s="10">
        <v>3</v>
      </c>
      <c r="G13" s="1">
        <v>4</v>
      </c>
      <c r="H13" s="1">
        <v>4</v>
      </c>
      <c r="I13" s="1">
        <v>2</v>
      </c>
      <c r="J13" s="1">
        <v>4</v>
      </c>
      <c r="K13" s="10">
        <v>3</v>
      </c>
      <c r="L13" s="1">
        <v>3</v>
      </c>
      <c r="M13" s="1">
        <v>3</v>
      </c>
      <c r="N13" s="1">
        <v>3</v>
      </c>
      <c r="O13" s="1">
        <v>3</v>
      </c>
      <c r="P13" s="1">
        <v>2</v>
      </c>
      <c r="Q13" s="1">
        <v>3</v>
      </c>
      <c r="R13" s="1">
        <v>4</v>
      </c>
      <c r="S13" s="10">
        <v>3</v>
      </c>
      <c r="T13" s="10">
        <v>3</v>
      </c>
      <c r="U13" s="6">
        <v>3</v>
      </c>
      <c r="V13" s="26">
        <f>SUM(Table8[[#This Row],[X.1]:[X.20]])</f>
        <v>63</v>
      </c>
      <c r="W13" s="14" t="str">
        <f t="shared" si="0"/>
        <v>Sedang</v>
      </c>
      <c r="X13" s="20">
        <v>3</v>
      </c>
      <c r="Y13" s="1">
        <v>3</v>
      </c>
      <c r="Z13" s="1">
        <v>2</v>
      </c>
      <c r="AA13" s="1">
        <v>1</v>
      </c>
      <c r="AB13" s="1">
        <v>2</v>
      </c>
      <c r="AC13" s="1">
        <v>1</v>
      </c>
      <c r="AD13" s="1">
        <v>2</v>
      </c>
      <c r="AE13" s="1">
        <v>3</v>
      </c>
      <c r="AF13" s="1">
        <v>3</v>
      </c>
      <c r="AG13" s="1">
        <v>3</v>
      </c>
      <c r="AH13" s="12">
        <v>2</v>
      </c>
      <c r="AI13" s="1">
        <v>2</v>
      </c>
      <c r="AJ13" s="1">
        <v>3</v>
      </c>
      <c r="AK13" s="1">
        <v>2</v>
      </c>
      <c r="AL13" s="1">
        <v>3</v>
      </c>
      <c r="AM13" s="18">
        <v>3</v>
      </c>
      <c r="AN13" s="28">
        <f t="shared" si="2"/>
        <v>35</v>
      </c>
      <c r="AO13" s="27" t="str">
        <f t="shared" si="1"/>
        <v>Sedang</v>
      </c>
      <c r="AP13" s="20">
        <v>1</v>
      </c>
      <c r="AQ13" s="117" t="s">
        <v>45</v>
      </c>
      <c r="AR13" s="23">
        <v>2</v>
      </c>
      <c r="AS13" s="24">
        <v>2021</v>
      </c>
      <c r="AT13" s="126">
        <v>20</v>
      </c>
      <c r="AU13" s="2">
        <v>2</v>
      </c>
      <c r="AV13" s="154" t="s">
        <v>609</v>
      </c>
    </row>
    <row r="14" spans="1:48" ht="13" thickBot="1" x14ac:dyDescent="0.3">
      <c r="A14" s="17">
        <v>12</v>
      </c>
      <c r="B14" s="1">
        <v>2</v>
      </c>
      <c r="C14" s="1">
        <v>2</v>
      </c>
      <c r="D14" s="1">
        <v>3</v>
      </c>
      <c r="E14" s="10">
        <v>2</v>
      </c>
      <c r="F14" s="10">
        <v>4</v>
      </c>
      <c r="G14" s="1">
        <v>4</v>
      </c>
      <c r="H14" s="1">
        <v>2</v>
      </c>
      <c r="I14" s="1">
        <v>4</v>
      </c>
      <c r="J14" s="1">
        <v>4</v>
      </c>
      <c r="K14" s="10">
        <v>1</v>
      </c>
      <c r="L14" s="1">
        <v>2</v>
      </c>
      <c r="M14" s="1">
        <v>2</v>
      </c>
      <c r="N14" s="1">
        <v>2</v>
      </c>
      <c r="O14" s="1">
        <v>4</v>
      </c>
      <c r="P14" s="1">
        <v>2</v>
      </c>
      <c r="Q14" s="1">
        <v>1</v>
      </c>
      <c r="R14" s="1">
        <v>5</v>
      </c>
      <c r="S14" s="10">
        <v>2</v>
      </c>
      <c r="T14" s="10">
        <v>1</v>
      </c>
      <c r="U14" s="6">
        <v>2</v>
      </c>
      <c r="V14" s="26">
        <f>SUM(Table8[[#This Row],[X.1]:[X.20]])</f>
        <v>51</v>
      </c>
      <c r="W14" s="14" t="str">
        <f t="shared" si="0"/>
        <v>Rendah</v>
      </c>
      <c r="X14" s="20">
        <v>2</v>
      </c>
      <c r="Y14" s="1">
        <v>3</v>
      </c>
      <c r="Z14" s="1">
        <v>2</v>
      </c>
      <c r="AA14" s="1">
        <v>2</v>
      </c>
      <c r="AB14" s="1">
        <v>1</v>
      </c>
      <c r="AC14" s="1">
        <v>4</v>
      </c>
      <c r="AD14" s="1">
        <v>3</v>
      </c>
      <c r="AE14" s="1">
        <v>3</v>
      </c>
      <c r="AF14" s="1">
        <v>4</v>
      </c>
      <c r="AG14" s="1">
        <v>3</v>
      </c>
      <c r="AH14" s="12">
        <v>2</v>
      </c>
      <c r="AI14" s="1">
        <v>1</v>
      </c>
      <c r="AJ14" s="1">
        <v>4</v>
      </c>
      <c r="AK14" s="1">
        <v>1</v>
      </c>
      <c r="AL14" s="1">
        <v>3</v>
      </c>
      <c r="AM14" s="18">
        <v>3</v>
      </c>
      <c r="AN14" s="28">
        <f t="shared" si="2"/>
        <v>39</v>
      </c>
      <c r="AO14" s="27" t="str">
        <f t="shared" si="1"/>
        <v>Sedang</v>
      </c>
      <c r="AP14" s="20">
        <v>1</v>
      </c>
      <c r="AQ14" s="117" t="s">
        <v>45</v>
      </c>
      <c r="AR14" s="23">
        <v>1</v>
      </c>
      <c r="AS14" s="24">
        <v>2020</v>
      </c>
      <c r="AT14" s="126">
        <v>21</v>
      </c>
      <c r="AU14" s="2">
        <v>3</v>
      </c>
      <c r="AV14" s="154" t="s">
        <v>610</v>
      </c>
    </row>
    <row r="15" spans="1:48" ht="13" thickBot="1" x14ac:dyDescent="0.3">
      <c r="A15" s="17">
        <v>13</v>
      </c>
      <c r="B15" s="1">
        <v>4</v>
      </c>
      <c r="C15" s="1">
        <v>5</v>
      </c>
      <c r="D15" s="1">
        <v>5</v>
      </c>
      <c r="E15" s="10">
        <v>1</v>
      </c>
      <c r="F15" s="10">
        <v>4</v>
      </c>
      <c r="G15" s="1">
        <v>5</v>
      </c>
      <c r="H15" s="1">
        <v>5</v>
      </c>
      <c r="I15" s="1">
        <v>5</v>
      </c>
      <c r="J15" s="1">
        <v>3</v>
      </c>
      <c r="K15" s="10">
        <v>4</v>
      </c>
      <c r="L15" s="1">
        <v>1</v>
      </c>
      <c r="M15" s="1">
        <v>1</v>
      </c>
      <c r="N15" s="1">
        <v>5</v>
      </c>
      <c r="O15" s="1">
        <v>2</v>
      </c>
      <c r="P15" s="1">
        <v>5</v>
      </c>
      <c r="Q15" s="1">
        <v>2</v>
      </c>
      <c r="R15" s="1">
        <v>1</v>
      </c>
      <c r="S15" s="10">
        <v>1</v>
      </c>
      <c r="T15" s="10">
        <v>1</v>
      </c>
      <c r="U15" s="6">
        <v>5</v>
      </c>
      <c r="V15" s="26">
        <f>SUM(Table8[[#This Row],[X.1]:[X.20]])</f>
        <v>65</v>
      </c>
      <c r="W15" s="14" t="str">
        <f t="shared" si="0"/>
        <v>Sedang</v>
      </c>
      <c r="X15" s="20">
        <v>3</v>
      </c>
      <c r="Y15" s="1">
        <v>4</v>
      </c>
      <c r="Z15" s="1">
        <v>4</v>
      </c>
      <c r="AA15" s="1">
        <v>2</v>
      </c>
      <c r="AB15" s="1">
        <v>2</v>
      </c>
      <c r="AC15" s="1">
        <v>4</v>
      </c>
      <c r="AD15" s="1">
        <v>3</v>
      </c>
      <c r="AE15" s="1">
        <v>1</v>
      </c>
      <c r="AF15" s="1">
        <v>4</v>
      </c>
      <c r="AG15" s="1">
        <v>3</v>
      </c>
      <c r="AH15" s="12">
        <v>3</v>
      </c>
      <c r="AI15" s="1">
        <v>2</v>
      </c>
      <c r="AJ15" s="1">
        <v>4</v>
      </c>
      <c r="AK15" s="1">
        <v>1</v>
      </c>
      <c r="AL15" s="1">
        <v>1</v>
      </c>
      <c r="AM15" s="18">
        <v>2</v>
      </c>
      <c r="AN15" s="28">
        <f t="shared" si="2"/>
        <v>40</v>
      </c>
      <c r="AO15" s="27" t="str">
        <f t="shared" si="1"/>
        <v>Tinggi</v>
      </c>
      <c r="AP15" s="20">
        <v>1</v>
      </c>
      <c r="AQ15" s="117" t="s">
        <v>45</v>
      </c>
      <c r="AR15" s="23">
        <v>1</v>
      </c>
      <c r="AS15" s="24">
        <v>2020</v>
      </c>
      <c r="AT15" s="126">
        <v>21</v>
      </c>
      <c r="AU15" s="2">
        <v>3</v>
      </c>
      <c r="AV15" s="154" t="s">
        <v>610</v>
      </c>
    </row>
    <row r="16" spans="1:48" ht="13" thickBot="1" x14ac:dyDescent="0.3">
      <c r="A16" s="17">
        <v>14</v>
      </c>
      <c r="B16" s="1">
        <v>4</v>
      </c>
      <c r="C16" s="1">
        <v>5</v>
      </c>
      <c r="D16" s="1">
        <v>1</v>
      </c>
      <c r="E16" s="10">
        <v>3</v>
      </c>
      <c r="F16" s="10">
        <v>4</v>
      </c>
      <c r="G16" s="1">
        <v>3</v>
      </c>
      <c r="H16" s="1">
        <v>3</v>
      </c>
      <c r="I16" s="1">
        <v>4</v>
      </c>
      <c r="J16" s="1">
        <v>4</v>
      </c>
      <c r="K16" s="10">
        <v>5</v>
      </c>
      <c r="L16" s="1">
        <v>3</v>
      </c>
      <c r="M16" s="1">
        <v>3</v>
      </c>
      <c r="N16" s="1">
        <v>5</v>
      </c>
      <c r="O16" s="1">
        <v>2</v>
      </c>
      <c r="P16" s="1">
        <v>3</v>
      </c>
      <c r="Q16" s="1">
        <v>4</v>
      </c>
      <c r="R16" s="1">
        <v>5</v>
      </c>
      <c r="S16" s="10">
        <v>3</v>
      </c>
      <c r="T16" s="10">
        <v>2</v>
      </c>
      <c r="U16" s="6">
        <v>4</v>
      </c>
      <c r="V16" s="26">
        <f>SUM(Table8[[#This Row],[X.1]:[X.20]])</f>
        <v>70</v>
      </c>
      <c r="W16" s="14" t="str">
        <f t="shared" si="0"/>
        <v>Tinggi</v>
      </c>
      <c r="X16" s="20">
        <v>4</v>
      </c>
      <c r="Y16" s="1">
        <v>4</v>
      </c>
      <c r="Z16" s="1">
        <v>3</v>
      </c>
      <c r="AA16" s="1">
        <v>2</v>
      </c>
      <c r="AB16" s="1">
        <v>2</v>
      </c>
      <c r="AC16" s="1">
        <v>4</v>
      </c>
      <c r="AD16" s="1">
        <v>4</v>
      </c>
      <c r="AE16" s="1">
        <v>2</v>
      </c>
      <c r="AF16" s="1">
        <v>3</v>
      </c>
      <c r="AG16" s="1">
        <v>4</v>
      </c>
      <c r="AH16" s="12">
        <v>4</v>
      </c>
      <c r="AI16" s="1">
        <v>4</v>
      </c>
      <c r="AJ16" s="1">
        <v>3</v>
      </c>
      <c r="AK16" s="1">
        <v>2</v>
      </c>
      <c r="AL16" s="1">
        <v>4</v>
      </c>
      <c r="AM16" s="18">
        <v>4</v>
      </c>
      <c r="AN16" s="28">
        <f t="shared" si="2"/>
        <v>49</v>
      </c>
      <c r="AO16" s="27" t="str">
        <f t="shared" si="1"/>
        <v>Sangat Tinggi</v>
      </c>
      <c r="AP16" s="20">
        <v>1</v>
      </c>
      <c r="AQ16" s="117" t="s">
        <v>45</v>
      </c>
      <c r="AR16" s="23">
        <v>1</v>
      </c>
      <c r="AS16" s="24">
        <v>2020</v>
      </c>
      <c r="AT16" s="126">
        <v>22</v>
      </c>
      <c r="AU16" s="2">
        <v>4</v>
      </c>
      <c r="AV16" s="154" t="s">
        <v>609</v>
      </c>
    </row>
    <row r="17" spans="1:48" ht="13" thickBot="1" x14ac:dyDescent="0.3">
      <c r="A17" s="17">
        <v>15</v>
      </c>
      <c r="B17" s="1">
        <v>4</v>
      </c>
      <c r="C17" s="1">
        <v>4</v>
      </c>
      <c r="D17" s="1">
        <v>2</v>
      </c>
      <c r="E17" s="10">
        <v>4</v>
      </c>
      <c r="F17" s="10">
        <v>2</v>
      </c>
      <c r="G17" s="1">
        <v>4</v>
      </c>
      <c r="H17" s="1">
        <v>4</v>
      </c>
      <c r="I17" s="1">
        <v>2</v>
      </c>
      <c r="J17" s="1">
        <v>4</v>
      </c>
      <c r="K17" s="10">
        <v>2</v>
      </c>
      <c r="L17" s="1">
        <v>4</v>
      </c>
      <c r="M17" s="1">
        <v>2</v>
      </c>
      <c r="N17" s="1">
        <v>4</v>
      </c>
      <c r="O17" s="1">
        <v>4</v>
      </c>
      <c r="P17" s="1">
        <v>2</v>
      </c>
      <c r="Q17" s="1">
        <v>4</v>
      </c>
      <c r="R17" s="1">
        <v>4</v>
      </c>
      <c r="S17" s="10">
        <v>1</v>
      </c>
      <c r="T17" s="10">
        <v>2</v>
      </c>
      <c r="U17" s="6">
        <v>2</v>
      </c>
      <c r="V17" s="26">
        <f>SUM(Table8[[#This Row],[X.1]:[X.20]])</f>
        <v>61</v>
      </c>
      <c r="W17" s="14" t="str">
        <f t="shared" si="0"/>
        <v>Sedang</v>
      </c>
      <c r="X17" s="20">
        <v>3</v>
      </c>
      <c r="Y17" s="1">
        <v>3</v>
      </c>
      <c r="Z17" s="1">
        <v>3</v>
      </c>
      <c r="AA17" s="1">
        <v>3</v>
      </c>
      <c r="AB17" s="1">
        <v>2</v>
      </c>
      <c r="AC17" s="1">
        <v>4</v>
      </c>
      <c r="AD17" s="1">
        <v>3</v>
      </c>
      <c r="AE17" s="1">
        <v>3</v>
      </c>
      <c r="AF17" s="1">
        <v>3</v>
      </c>
      <c r="AG17" s="1">
        <v>3</v>
      </c>
      <c r="AH17" s="12">
        <v>3</v>
      </c>
      <c r="AI17" s="1">
        <v>2</v>
      </c>
      <c r="AJ17" s="1">
        <v>2</v>
      </c>
      <c r="AK17" s="1">
        <v>1</v>
      </c>
      <c r="AL17" s="1">
        <v>3</v>
      </c>
      <c r="AM17" s="18">
        <v>2</v>
      </c>
      <c r="AN17" s="28">
        <f t="shared" si="2"/>
        <v>40</v>
      </c>
      <c r="AO17" s="27" t="str">
        <f t="shared" si="1"/>
        <v>Tinggi</v>
      </c>
      <c r="AP17" s="20">
        <v>1</v>
      </c>
      <c r="AQ17" s="117" t="s">
        <v>45</v>
      </c>
      <c r="AR17" s="23">
        <v>1</v>
      </c>
      <c r="AS17" s="24">
        <v>2020</v>
      </c>
      <c r="AT17" s="126">
        <v>20</v>
      </c>
      <c r="AU17" s="2">
        <v>2</v>
      </c>
      <c r="AV17" s="154" t="s">
        <v>610</v>
      </c>
    </row>
    <row r="18" spans="1:48" ht="13" thickBot="1" x14ac:dyDescent="0.3">
      <c r="A18" s="17">
        <v>16</v>
      </c>
      <c r="B18" s="1">
        <v>4</v>
      </c>
      <c r="C18" s="1">
        <v>3</v>
      </c>
      <c r="D18" s="1">
        <v>2</v>
      </c>
      <c r="E18" s="10">
        <v>3</v>
      </c>
      <c r="F18" s="10">
        <v>4</v>
      </c>
      <c r="G18" s="1">
        <v>4</v>
      </c>
      <c r="H18" s="1">
        <v>4</v>
      </c>
      <c r="I18" s="1">
        <v>3</v>
      </c>
      <c r="J18" s="1">
        <v>3</v>
      </c>
      <c r="K18" s="10">
        <v>2</v>
      </c>
      <c r="L18" s="1">
        <v>3</v>
      </c>
      <c r="M18" s="1">
        <v>3</v>
      </c>
      <c r="N18" s="1">
        <v>4</v>
      </c>
      <c r="O18" s="1">
        <v>3</v>
      </c>
      <c r="P18" s="1">
        <v>3</v>
      </c>
      <c r="Q18" s="1">
        <v>4</v>
      </c>
      <c r="R18" s="1">
        <v>3</v>
      </c>
      <c r="S18" s="10">
        <v>2</v>
      </c>
      <c r="T18" s="10">
        <v>2</v>
      </c>
      <c r="U18" s="6">
        <v>3</v>
      </c>
      <c r="V18" s="26">
        <f>SUM(Table8[[#This Row],[X.1]:[X.20]])</f>
        <v>62</v>
      </c>
      <c r="W18" s="14" t="str">
        <f t="shared" si="0"/>
        <v>Sedang</v>
      </c>
      <c r="X18" s="20">
        <v>3</v>
      </c>
      <c r="Y18" s="1">
        <v>3</v>
      </c>
      <c r="Z18" s="1">
        <v>2</v>
      </c>
      <c r="AA18" s="1">
        <v>2</v>
      </c>
      <c r="AB18" s="1">
        <v>1</v>
      </c>
      <c r="AC18" s="1">
        <v>3</v>
      </c>
      <c r="AD18" s="1">
        <v>2</v>
      </c>
      <c r="AE18" s="1">
        <v>2</v>
      </c>
      <c r="AF18" s="1">
        <v>3</v>
      </c>
      <c r="AG18" s="1">
        <v>3</v>
      </c>
      <c r="AH18" s="12">
        <v>3</v>
      </c>
      <c r="AI18" s="1">
        <v>2</v>
      </c>
      <c r="AJ18" s="1">
        <v>3</v>
      </c>
      <c r="AK18" s="1">
        <v>1</v>
      </c>
      <c r="AL18" s="1">
        <v>3</v>
      </c>
      <c r="AM18" s="18">
        <v>2</v>
      </c>
      <c r="AN18" s="28">
        <f t="shared" si="2"/>
        <v>35</v>
      </c>
      <c r="AO18" s="27" t="str">
        <f t="shared" si="1"/>
        <v>Sedang</v>
      </c>
      <c r="AP18" s="20">
        <v>1</v>
      </c>
      <c r="AQ18" s="117" t="s">
        <v>45</v>
      </c>
      <c r="AR18" s="23">
        <v>1</v>
      </c>
      <c r="AS18" s="24">
        <v>2020</v>
      </c>
      <c r="AT18" s="126">
        <v>22</v>
      </c>
      <c r="AU18" s="2">
        <v>4</v>
      </c>
      <c r="AV18" s="154" t="s">
        <v>611</v>
      </c>
    </row>
    <row r="19" spans="1:48" ht="13" thickBot="1" x14ac:dyDescent="0.3">
      <c r="A19" s="17">
        <v>17</v>
      </c>
      <c r="B19" s="1">
        <v>1</v>
      </c>
      <c r="C19" s="1">
        <v>1</v>
      </c>
      <c r="D19" s="1">
        <v>1</v>
      </c>
      <c r="E19" s="10">
        <v>1</v>
      </c>
      <c r="F19" s="10">
        <v>4</v>
      </c>
      <c r="G19" s="1">
        <v>2</v>
      </c>
      <c r="H19" s="1">
        <v>2</v>
      </c>
      <c r="I19" s="1">
        <v>4</v>
      </c>
      <c r="J19" s="1">
        <v>2</v>
      </c>
      <c r="K19" s="10">
        <v>4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4</v>
      </c>
      <c r="R19" s="1">
        <v>2</v>
      </c>
      <c r="S19" s="10">
        <v>4</v>
      </c>
      <c r="T19" s="10">
        <v>4</v>
      </c>
      <c r="U19" s="6">
        <v>2</v>
      </c>
      <c r="V19" s="26">
        <f>SUM(Table8[[#This Row],[X.1]:[X.20]])</f>
        <v>48</v>
      </c>
      <c r="W19" s="14" t="str">
        <f t="shared" si="0"/>
        <v>Rendah</v>
      </c>
      <c r="X19" s="20">
        <v>2</v>
      </c>
      <c r="Y19" s="1">
        <v>4</v>
      </c>
      <c r="Z19" s="1">
        <v>2</v>
      </c>
      <c r="AA19" s="1">
        <v>3</v>
      </c>
      <c r="AB19" s="1">
        <v>2</v>
      </c>
      <c r="AC19" s="1">
        <v>3</v>
      </c>
      <c r="AD19" s="1">
        <v>2</v>
      </c>
      <c r="AE19" s="1">
        <v>2</v>
      </c>
      <c r="AF19" s="1">
        <v>3</v>
      </c>
      <c r="AG19" s="1">
        <v>3</v>
      </c>
      <c r="AH19" s="12">
        <v>2</v>
      </c>
      <c r="AI19" s="1">
        <v>2</v>
      </c>
      <c r="AJ19" s="1">
        <v>2</v>
      </c>
      <c r="AK19" s="1">
        <v>1</v>
      </c>
      <c r="AL19" s="1">
        <v>3</v>
      </c>
      <c r="AM19" s="18">
        <v>3</v>
      </c>
      <c r="AN19" s="28">
        <f t="shared" si="2"/>
        <v>37</v>
      </c>
      <c r="AO19" s="27" t="str">
        <f t="shared" si="1"/>
        <v>Sedang</v>
      </c>
      <c r="AP19" s="20">
        <v>1</v>
      </c>
      <c r="AQ19" s="117" t="s">
        <v>45</v>
      </c>
      <c r="AR19" s="23">
        <v>2</v>
      </c>
      <c r="AS19" s="24">
        <v>2021</v>
      </c>
      <c r="AT19" s="126">
        <v>23</v>
      </c>
      <c r="AU19" s="2">
        <v>5</v>
      </c>
      <c r="AV19" s="154" t="s">
        <v>610</v>
      </c>
    </row>
    <row r="20" spans="1:48" ht="13" thickBot="1" x14ac:dyDescent="0.3">
      <c r="A20" s="17">
        <v>18</v>
      </c>
      <c r="B20" s="1">
        <v>4</v>
      </c>
      <c r="C20" s="1">
        <v>5</v>
      </c>
      <c r="D20" s="1">
        <v>5</v>
      </c>
      <c r="E20" s="10">
        <v>2</v>
      </c>
      <c r="F20" s="10">
        <v>2</v>
      </c>
      <c r="G20" s="1">
        <v>3</v>
      </c>
      <c r="H20" s="1">
        <v>4</v>
      </c>
      <c r="I20" s="1">
        <v>2</v>
      </c>
      <c r="J20" s="1">
        <v>5</v>
      </c>
      <c r="K20" s="10">
        <v>5</v>
      </c>
      <c r="L20" s="1">
        <v>5</v>
      </c>
      <c r="M20" s="1">
        <v>5</v>
      </c>
      <c r="N20" s="1">
        <v>5</v>
      </c>
      <c r="O20" s="1">
        <v>5</v>
      </c>
      <c r="P20" s="1">
        <v>2</v>
      </c>
      <c r="Q20" s="1">
        <v>5</v>
      </c>
      <c r="R20" s="1">
        <v>5</v>
      </c>
      <c r="S20" s="10">
        <v>2</v>
      </c>
      <c r="T20" s="10">
        <v>5</v>
      </c>
      <c r="U20" s="6">
        <v>5</v>
      </c>
      <c r="V20" s="26">
        <f>SUM(Table8[[#This Row],[X.1]:[X.20]])</f>
        <v>81</v>
      </c>
      <c r="W20" s="14" t="str">
        <f t="shared" si="0"/>
        <v>Tinggi</v>
      </c>
      <c r="X20" s="20">
        <v>5</v>
      </c>
      <c r="Y20" s="1">
        <v>2</v>
      </c>
      <c r="Z20" s="1">
        <v>1</v>
      </c>
      <c r="AA20" s="1">
        <v>2</v>
      </c>
      <c r="AB20" s="1">
        <v>1</v>
      </c>
      <c r="AC20" s="1">
        <v>3</v>
      </c>
      <c r="AD20" s="1">
        <v>2</v>
      </c>
      <c r="AE20" s="1">
        <v>2</v>
      </c>
      <c r="AF20" s="1">
        <v>3</v>
      </c>
      <c r="AG20" s="1">
        <v>2</v>
      </c>
      <c r="AH20" s="12">
        <v>2</v>
      </c>
      <c r="AI20" s="1">
        <v>2</v>
      </c>
      <c r="AJ20" s="1">
        <v>3</v>
      </c>
      <c r="AK20" s="1">
        <v>2</v>
      </c>
      <c r="AL20" s="1">
        <v>2</v>
      </c>
      <c r="AM20" s="18">
        <v>2</v>
      </c>
      <c r="AN20" s="28">
        <f t="shared" si="2"/>
        <v>31</v>
      </c>
      <c r="AO20" s="27" t="str">
        <f t="shared" si="1"/>
        <v>Rendah</v>
      </c>
      <c r="AP20" s="20">
        <v>1</v>
      </c>
      <c r="AQ20" s="117" t="s">
        <v>45</v>
      </c>
      <c r="AR20" s="23">
        <v>1</v>
      </c>
      <c r="AS20" s="24">
        <v>2020</v>
      </c>
      <c r="AT20" s="126">
        <v>21</v>
      </c>
      <c r="AU20" s="2">
        <v>3</v>
      </c>
      <c r="AV20" s="154" t="s">
        <v>611</v>
      </c>
    </row>
    <row r="21" spans="1:48" ht="13" thickBot="1" x14ac:dyDescent="0.3">
      <c r="A21" s="17">
        <v>19</v>
      </c>
      <c r="B21" s="1">
        <v>2</v>
      </c>
      <c r="C21" s="1">
        <v>4</v>
      </c>
      <c r="D21" s="1">
        <v>3</v>
      </c>
      <c r="E21" s="10">
        <v>2</v>
      </c>
      <c r="F21" s="10">
        <v>5</v>
      </c>
      <c r="G21" s="1">
        <v>2</v>
      </c>
      <c r="H21" s="1">
        <v>3</v>
      </c>
      <c r="I21" s="1">
        <v>1</v>
      </c>
      <c r="J21" s="1">
        <v>4</v>
      </c>
      <c r="K21" s="10">
        <v>1</v>
      </c>
      <c r="L21" s="1">
        <v>3</v>
      </c>
      <c r="M21" s="1">
        <v>4</v>
      </c>
      <c r="N21" s="1">
        <v>4</v>
      </c>
      <c r="O21" s="1">
        <v>3</v>
      </c>
      <c r="P21" s="1">
        <v>4</v>
      </c>
      <c r="Q21" s="1">
        <v>5</v>
      </c>
      <c r="R21" s="1">
        <v>4</v>
      </c>
      <c r="S21" s="10">
        <v>4</v>
      </c>
      <c r="T21" s="10">
        <v>3</v>
      </c>
      <c r="U21" s="6">
        <v>4</v>
      </c>
      <c r="V21" s="26">
        <f>SUM(Table8[[#This Row],[X.1]:[X.20]])</f>
        <v>65</v>
      </c>
      <c r="W21" s="14" t="str">
        <f t="shared" si="0"/>
        <v>Sedang</v>
      </c>
      <c r="X21" s="20">
        <v>3</v>
      </c>
      <c r="Y21" s="1">
        <v>3</v>
      </c>
      <c r="Z21" s="1">
        <v>2</v>
      </c>
      <c r="AA21" s="1">
        <v>4</v>
      </c>
      <c r="AB21" s="1">
        <v>2</v>
      </c>
      <c r="AC21" s="1">
        <v>4</v>
      </c>
      <c r="AD21" s="1">
        <v>3</v>
      </c>
      <c r="AE21" s="1">
        <v>2</v>
      </c>
      <c r="AF21" s="1">
        <v>4</v>
      </c>
      <c r="AG21" s="1">
        <v>3</v>
      </c>
      <c r="AH21" s="12">
        <v>4</v>
      </c>
      <c r="AI21" s="1">
        <v>1</v>
      </c>
      <c r="AJ21" s="1">
        <v>3</v>
      </c>
      <c r="AK21" s="1">
        <v>1</v>
      </c>
      <c r="AL21" s="1">
        <v>1</v>
      </c>
      <c r="AM21" s="18">
        <v>2</v>
      </c>
      <c r="AN21" s="28">
        <f t="shared" si="2"/>
        <v>39</v>
      </c>
      <c r="AO21" s="27" t="str">
        <f t="shared" si="1"/>
        <v>Sedang</v>
      </c>
      <c r="AP21" s="20">
        <v>2</v>
      </c>
      <c r="AQ21" s="117" t="s">
        <v>55</v>
      </c>
      <c r="AR21" s="23">
        <v>2</v>
      </c>
      <c r="AS21" s="24">
        <v>2021</v>
      </c>
      <c r="AT21" s="126">
        <v>20</v>
      </c>
      <c r="AU21" s="2">
        <v>2</v>
      </c>
      <c r="AV21" s="154" t="s">
        <v>611</v>
      </c>
    </row>
    <row r="22" spans="1:48" ht="13" thickBot="1" x14ac:dyDescent="0.3">
      <c r="A22" s="17">
        <v>20</v>
      </c>
      <c r="B22" s="1">
        <v>5</v>
      </c>
      <c r="C22" s="1">
        <v>5</v>
      </c>
      <c r="D22" s="1">
        <v>1</v>
      </c>
      <c r="E22" s="10">
        <v>5</v>
      </c>
      <c r="F22" s="10">
        <v>1</v>
      </c>
      <c r="G22" s="1">
        <v>5</v>
      </c>
      <c r="H22" s="1">
        <v>5</v>
      </c>
      <c r="I22" s="1">
        <v>5</v>
      </c>
      <c r="J22" s="1">
        <v>5</v>
      </c>
      <c r="K22" s="10">
        <v>1</v>
      </c>
      <c r="L22" s="1">
        <v>5</v>
      </c>
      <c r="M22" s="1">
        <v>5</v>
      </c>
      <c r="N22" s="1">
        <v>5</v>
      </c>
      <c r="O22" s="1">
        <v>5</v>
      </c>
      <c r="P22" s="1">
        <v>1</v>
      </c>
      <c r="Q22" s="1">
        <v>5</v>
      </c>
      <c r="R22" s="1">
        <v>5</v>
      </c>
      <c r="S22" s="10">
        <v>1</v>
      </c>
      <c r="T22" s="10">
        <v>1</v>
      </c>
      <c r="U22" s="6">
        <v>5</v>
      </c>
      <c r="V22" s="26">
        <f>SUM(Table8[[#This Row],[X.1]:[X.20]])</f>
        <v>76</v>
      </c>
      <c r="W22" s="14" t="str">
        <f t="shared" si="0"/>
        <v>Tinggi</v>
      </c>
      <c r="X22" s="20">
        <v>4</v>
      </c>
      <c r="Y22" s="1">
        <v>4</v>
      </c>
      <c r="Z22" s="1">
        <v>1</v>
      </c>
      <c r="AA22" s="1">
        <v>1</v>
      </c>
      <c r="AB22" s="1">
        <v>1</v>
      </c>
      <c r="AC22" s="1">
        <v>4</v>
      </c>
      <c r="AD22" s="1">
        <v>1</v>
      </c>
      <c r="AE22" s="1">
        <v>1</v>
      </c>
      <c r="AF22" s="1">
        <v>4</v>
      </c>
      <c r="AG22" s="1">
        <v>4</v>
      </c>
      <c r="AH22" s="12">
        <v>1</v>
      </c>
      <c r="AI22" s="1">
        <v>4</v>
      </c>
      <c r="AJ22" s="1">
        <v>4</v>
      </c>
      <c r="AK22" s="1">
        <v>1</v>
      </c>
      <c r="AL22" s="1">
        <v>4</v>
      </c>
      <c r="AM22" s="18">
        <v>1</v>
      </c>
      <c r="AN22" s="28">
        <f t="shared" si="2"/>
        <v>36</v>
      </c>
      <c r="AO22" s="27" t="str">
        <f t="shared" si="1"/>
        <v>Sedang</v>
      </c>
      <c r="AP22" s="20">
        <v>1</v>
      </c>
      <c r="AQ22" s="117" t="s">
        <v>45</v>
      </c>
      <c r="AR22" s="23">
        <v>2</v>
      </c>
      <c r="AS22" s="24">
        <v>2021</v>
      </c>
      <c r="AT22" s="126">
        <v>19</v>
      </c>
      <c r="AU22">
        <v>1</v>
      </c>
      <c r="AV22" s="154" t="s">
        <v>610</v>
      </c>
    </row>
    <row r="23" spans="1:48" ht="13" thickBot="1" x14ac:dyDescent="0.3">
      <c r="A23" s="17">
        <v>21</v>
      </c>
      <c r="B23" s="1">
        <v>4</v>
      </c>
      <c r="C23" s="1">
        <v>3</v>
      </c>
      <c r="D23" s="1">
        <v>2</v>
      </c>
      <c r="E23" s="10">
        <v>3</v>
      </c>
      <c r="F23" s="10">
        <v>5</v>
      </c>
      <c r="G23" s="1">
        <v>3</v>
      </c>
      <c r="H23" s="1">
        <v>2</v>
      </c>
      <c r="I23" s="1">
        <v>2</v>
      </c>
      <c r="J23" s="1">
        <v>2</v>
      </c>
      <c r="K23" s="10">
        <v>5</v>
      </c>
      <c r="L23" s="1">
        <v>3</v>
      </c>
      <c r="M23" s="1">
        <v>3</v>
      </c>
      <c r="N23" s="1">
        <v>3</v>
      </c>
      <c r="O23" s="1">
        <v>2</v>
      </c>
      <c r="P23" s="1">
        <v>3</v>
      </c>
      <c r="Q23" s="1">
        <v>4</v>
      </c>
      <c r="R23" s="1">
        <v>3</v>
      </c>
      <c r="S23" s="10">
        <v>4</v>
      </c>
      <c r="T23" s="10">
        <v>5</v>
      </c>
      <c r="U23" s="6">
        <v>5</v>
      </c>
      <c r="V23" s="26">
        <f>SUM(Table8[[#This Row],[X.1]:[X.20]])</f>
        <v>66</v>
      </c>
      <c r="W23" s="14" t="str">
        <f t="shared" si="0"/>
        <v>Sedang</v>
      </c>
      <c r="X23" s="20">
        <v>3</v>
      </c>
      <c r="Y23" s="1">
        <v>2</v>
      </c>
      <c r="Z23" s="1">
        <v>2</v>
      </c>
      <c r="AA23" s="1">
        <v>3</v>
      </c>
      <c r="AB23" s="1">
        <v>2</v>
      </c>
      <c r="AC23" s="1">
        <v>3</v>
      </c>
      <c r="AD23" s="1">
        <v>2</v>
      </c>
      <c r="AE23" s="1">
        <v>2</v>
      </c>
      <c r="AF23" s="1">
        <v>3</v>
      </c>
      <c r="AG23" s="1">
        <v>3</v>
      </c>
      <c r="AH23" s="12">
        <v>2</v>
      </c>
      <c r="AI23" s="1">
        <v>2</v>
      </c>
      <c r="AJ23" s="1">
        <v>2</v>
      </c>
      <c r="AK23" s="1">
        <v>2</v>
      </c>
      <c r="AL23" s="1">
        <v>2</v>
      </c>
      <c r="AM23" s="18">
        <v>2</v>
      </c>
      <c r="AN23" s="28">
        <f t="shared" si="2"/>
        <v>34</v>
      </c>
      <c r="AO23" s="27" t="str">
        <f t="shared" si="1"/>
        <v>Sedang</v>
      </c>
      <c r="AP23" s="20">
        <v>1</v>
      </c>
      <c r="AQ23" s="117" t="s">
        <v>45</v>
      </c>
      <c r="AR23" s="23">
        <v>2</v>
      </c>
      <c r="AS23" s="24">
        <v>2021</v>
      </c>
      <c r="AT23" s="126">
        <v>20</v>
      </c>
      <c r="AU23">
        <v>2</v>
      </c>
      <c r="AV23" s="154" t="s">
        <v>610</v>
      </c>
    </row>
    <row r="24" spans="1:48" ht="13" thickBot="1" x14ac:dyDescent="0.3">
      <c r="A24" s="17">
        <v>22</v>
      </c>
      <c r="B24" s="1">
        <v>4</v>
      </c>
      <c r="C24" s="1">
        <v>2</v>
      </c>
      <c r="D24" s="1">
        <v>2</v>
      </c>
      <c r="E24" s="10">
        <v>2</v>
      </c>
      <c r="F24" s="10">
        <v>2</v>
      </c>
      <c r="G24" s="1">
        <v>2</v>
      </c>
      <c r="H24" s="1">
        <v>2</v>
      </c>
      <c r="I24" s="1">
        <v>2</v>
      </c>
      <c r="J24" s="1">
        <v>2</v>
      </c>
      <c r="K24" s="10">
        <v>1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3</v>
      </c>
      <c r="R24" s="1">
        <v>1</v>
      </c>
      <c r="S24" s="10">
        <v>3</v>
      </c>
      <c r="T24" s="10">
        <v>3</v>
      </c>
      <c r="U24" s="6">
        <v>3</v>
      </c>
      <c r="V24" s="26">
        <f>SUM(Table8[[#This Row],[X.1]:[X.20]])</f>
        <v>44</v>
      </c>
      <c r="W24" s="14" t="str">
        <f t="shared" si="0"/>
        <v>Rendah</v>
      </c>
      <c r="X24" s="20">
        <v>2</v>
      </c>
      <c r="Y24" s="1">
        <v>2</v>
      </c>
      <c r="Z24" s="1">
        <v>2</v>
      </c>
      <c r="AA24" s="1">
        <v>3</v>
      </c>
      <c r="AB24" s="1">
        <v>2</v>
      </c>
      <c r="AC24" s="1">
        <v>3</v>
      </c>
      <c r="AD24" s="1">
        <v>2</v>
      </c>
      <c r="AE24" s="1">
        <v>2</v>
      </c>
      <c r="AF24" s="1">
        <v>2</v>
      </c>
      <c r="AG24" s="1">
        <v>3</v>
      </c>
      <c r="AH24" s="12">
        <v>2</v>
      </c>
      <c r="AI24" s="1">
        <v>2</v>
      </c>
      <c r="AJ24" s="1">
        <v>2</v>
      </c>
      <c r="AK24" s="1">
        <v>2</v>
      </c>
      <c r="AL24" s="1">
        <v>3</v>
      </c>
      <c r="AM24" s="18">
        <v>2</v>
      </c>
      <c r="AN24" s="28">
        <f t="shared" si="2"/>
        <v>34</v>
      </c>
      <c r="AO24" s="27" t="str">
        <f t="shared" si="1"/>
        <v>Sedang</v>
      </c>
      <c r="AP24" s="20">
        <v>1</v>
      </c>
      <c r="AQ24" s="117" t="s">
        <v>45</v>
      </c>
      <c r="AR24" s="23">
        <v>1</v>
      </c>
      <c r="AS24" s="24">
        <v>2020</v>
      </c>
      <c r="AT24" s="126">
        <v>21</v>
      </c>
      <c r="AU24">
        <v>3</v>
      </c>
      <c r="AV24" s="154" t="s">
        <v>610</v>
      </c>
    </row>
    <row r="25" spans="1:48" ht="13" thickBot="1" x14ac:dyDescent="0.3">
      <c r="A25" s="17">
        <v>23</v>
      </c>
      <c r="B25" s="1">
        <v>5</v>
      </c>
      <c r="C25" s="1">
        <v>5</v>
      </c>
      <c r="D25" s="1">
        <v>4</v>
      </c>
      <c r="E25" s="10">
        <v>2</v>
      </c>
      <c r="F25" s="10">
        <v>1</v>
      </c>
      <c r="G25" s="1">
        <v>5</v>
      </c>
      <c r="H25" s="1">
        <v>4</v>
      </c>
      <c r="I25" s="1">
        <v>4</v>
      </c>
      <c r="J25" s="1">
        <v>5</v>
      </c>
      <c r="K25" s="10">
        <v>1</v>
      </c>
      <c r="L25" s="1">
        <v>5</v>
      </c>
      <c r="M25" s="1">
        <v>4</v>
      </c>
      <c r="N25" s="1">
        <v>3</v>
      </c>
      <c r="O25" s="1">
        <v>3</v>
      </c>
      <c r="P25" s="1">
        <v>3</v>
      </c>
      <c r="Q25" s="1">
        <v>5</v>
      </c>
      <c r="R25" s="1">
        <v>4</v>
      </c>
      <c r="S25" s="10">
        <v>4</v>
      </c>
      <c r="T25" s="10">
        <v>4</v>
      </c>
      <c r="U25" s="6">
        <v>5</v>
      </c>
      <c r="V25" s="26">
        <f>SUM(Table8[[#This Row],[X.1]:[X.20]])</f>
        <v>76</v>
      </c>
      <c r="W25" s="14" t="str">
        <f t="shared" si="0"/>
        <v>Tinggi</v>
      </c>
      <c r="X25" s="20">
        <v>4</v>
      </c>
      <c r="Y25" s="1">
        <v>4</v>
      </c>
      <c r="Z25" s="1">
        <v>2</v>
      </c>
      <c r="AA25" s="1">
        <v>4</v>
      </c>
      <c r="AB25" s="1">
        <v>1</v>
      </c>
      <c r="AC25" s="1">
        <v>4</v>
      </c>
      <c r="AD25" s="1">
        <v>3</v>
      </c>
      <c r="AE25" s="1">
        <v>3</v>
      </c>
      <c r="AF25" s="1">
        <v>2</v>
      </c>
      <c r="AG25" s="1">
        <v>3</v>
      </c>
      <c r="AH25" s="12">
        <v>1</v>
      </c>
      <c r="AI25" s="1">
        <v>1</v>
      </c>
      <c r="AJ25" s="1">
        <v>2</v>
      </c>
      <c r="AK25" s="1">
        <v>1</v>
      </c>
      <c r="AL25" s="1">
        <v>1</v>
      </c>
      <c r="AM25" s="18">
        <v>2</v>
      </c>
      <c r="AN25" s="28">
        <f t="shared" si="2"/>
        <v>34</v>
      </c>
      <c r="AO25" s="27" t="str">
        <f t="shared" si="1"/>
        <v>Sedang</v>
      </c>
      <c r="AP25" s="20">
        <v>1</v>
      </c>
      <c r="AQ25" s="117" t="s">
        <v>45</v>
      </c>
      <c r="AR25" s="23">
        <v>1</v>
      </c>
      <c r="AS25" s="24">
        <v>2020</v>
      </c>
      <c r="AT25" s="126">
        <v>21</v>
      </c>
      <c r="AU25">
        <v>3</v>
      </c>
      <c r="AV25" s="154" t="s">
        <v>609</v>
      </c>
    </row>
    <row r="26" spans="1:48" ht="13" thickBot="1" x14ac:dyDescent="0.3">
      <c r="A26" s="17">
        <v>24</v>
      </c>
      <c r="B26" s="1">
        <v>5</v>
      </c>
      <c r="C26" s="1">
        <v>5</v>
      </c>
      <c r="D26" s="1">
        <v>3</v>
      </c>
      <c r="E26" s="10">
        <v>2</v>
      </c>
      <c r="F26" s="10">
        <v>4</v>
      </c>
      <c r="G26" s="1">
        <v>5</v>
      </c>
      <c r="H26" s="1">
        <v>4</v>
      </c>
      <c r="I26" s="1">
        <v>3</v>
      </c>
      <c r="J26" s="1">
        <v>3</v>
      </c>
      <c r="K26" s="10">
        <v>4</v>
      </c>
      <c r="L26" s="1">
        <v>2</v>
      </c>
      <c r="M26" s="1">
        <v>5</v>
      </c>
      <c r="N26" s="1">
        <v>5</v>
      </c>
      <c r="O26" s="1">
        <v>3</v>
      </c>
      <c r="P26" s="1">
        <v>4</v>
      </c>
      <c r="Q26" s="1">
        <v>4</v>
      </c>
      <c r="R26" s="1">
        <v>4</v>
      </c>
      <c r="S26" s="10">
        <v>4</v>
      </c>
      <c r="T26" s="10">
        <v>5</v>
      </c>
      <c r="U26" s="6">
        <v>3</v>
      </c>
      <c r="V26" s="26">
        <f>SUM(Table8[[#This Row],[X.1]:[X.20]])</f>
        <v>77</v>
      </c>
      <c r="W26" s="14" t="str">
        <f t="shared" si="0"/>
        <v>Tinggi</v>
      </c>
      <c r="X26" s="20">
        <v>4</v>
      </c>
      <c r="Y26" s="1">
        <v>4</v>
      </c>
      <c r="Z26" s="1">
        <v>1</v>
      </c>
      <c r="AA26" s="1">
        <v>3</v>
      </c>
      <c r="AB26" s="1">
        <v>2</v>
      </c>
      <c r="AC26" s="1">
        <v>4</v>
      </c>
      <c r="AD26" s="1">
        <v>2</v>
      </c>
      <c r="AE26" s="1">
        <v>1</v>
      </c>
      <c r="AF26" s="1">
        <v>4</v>
      </c>
      <c r="AG26" s="1">
        <v>4</v>
      </c>
      <c r="AH26" s="12">
        <v>1</v>
      </c>
      <c r="AI26" s="1">
        <v>3</v>
      </c>
      <c r="AJ26" s="1">
        <v>2</v>
      </c>
      <c r="AK26" s="1">
        <v>1</v>
      </c>
      <c r="AL26" s="1">
        <v>3</v>
      </c>
      <c r="AM26" s="18">
        <v>2</v>
      </c>
      <c r="AN26" s="28">
        <f t="shared" si="2"/>
        <v>37</v>
      </c>
      <c r="AO26" s="27" t="str">
        <f t="shared" si="1"/>
        <v>Sedang</v>
      </c>
      <c r="AP26" s="20">
        <v>1</v>
      </c>
      <c r="AQ26" s="117" t="s">
        <v>45</v>
      </c>
      <c r="AR26" s="23">
        <v>2</v>
      </c>
      <c r="AS26" s="24">
        <v>2021</v>
      </c>
      <c r="AT26" s="126">
        <v>20</v>
      </c>
      <c r="AU26">
        <v>2</v>
      </c>
      <c r="AV26" s="154" t="s">
        <v>610</v>
      </c>
    </row>
    <row r="27" spans="1:48" ht="13" thickBot="1" x14ac:dyDescent="0.3">
      <c r="A27" s="17">
        <v>25</v>
      </c>
      <c r="B27" s="1">
        <v>4</v>
      </c>
      <c r="C27" s="1">
        <v>4</v>
      </c>
      <c r="D27" s="1">
        <v>1</v>
      </c>
      <c r="E27" s="10">
        <v>1</v>
      </c>
      <c r="F27" s="10">
        <v>3</v>
      </c>
      <c r="G27" s="1">
        <v>3</v>
      </c>
      <c r="H27" s="1">
        <v>4</v>
      </c>
      <c r="I27" s="1">
        <v>1</v>
      </c>
      <c r="J27" s="1">
        <v>3</v>
      </c>
      <c r="K27" s="10">
        <v>2</v>
      </c>
      <c r="L27" s="1">
        <v>5</v>
      </c>
      <c r="M27" s="1">
        <v>4</v>
      </c>
      <c r="N27" s="1">
        <v>3</v>
      </c>
      <c r="O27" s="1">
        <v>2</v>
      </c>
      <c r="P27" s="1">
        <v>3</v>
      </c>
      <c r="Q27" s="1">
        <v>3</v>
      </c>
      <c r="R27" s="1">
        <v>5</v>
      </c>
      <c r="S27" s="10">
        <v>3</v>
      </c>
      <c r="T27" s="10">
        <v>1</v>
      </c>
      <c r="U27" s="6">
        <v>5</v>
      </c>
      <c r="V27" s="26">
        <f>SUM(Table8[[#This Row],[X.1]:[X.20]])</f>
        <v>60</v>
      </c>
      <c r="W27" s="14" t="str">
        <f t="shared" si="0"/>
        <v>Sedang</v>
      </c>
      <c r="X27" s="20">
        <v>3</v>
      </c>
      <c r="Y27" s="1">
        <v>4</v>
      </c>
      <c r="Z27" s="1">
        <v>2</v>
      </c>
      <c r="AA27" s="1">
        <v>1</v>
      </c>
      <c r="AB27" s="1">
        <v>1</v>
      </c>
      <c r="AC27" s="1">
        <v>4</v>
      </c>
      <c r="AD27" s="1">
        <v>3</v>
      </c>
      <c r="AE27" s="1">
        <v>3</v>
      </c>
      <c r="AF27" s="1">
        <v>3</v>
      </c>
      <c r="AG27" s="1">
        <v>3</v>
      </c>
      <c r="AH27" s="12">
        <v>4</v>
      </c>
      <c r="AI27" s="1">
        <v>3</v>
      </c>
      <c r="AJ27" s="1">
        <v>3</v>
      </c>
      <c r="AK27" s="1">
        <v>1</v>
      </c>
      <c r="AL27" s="1">
        <v>4</v>
      </c>
      <c r="AM27" s="18">
        <v>4</v>
      </c>
      <c r="AN27" s="28">
        <f t="shared" si="2"/>
        <v>43</v>
      </c>
      <c r="AO27" s="27" t="str">
        <f t="shared" si="1"/>
        <v>Tinggi</v>
      </c>
      <c r="AP27" s="20">
        <v>1</v>
      </c>
      <c r="AQ27" s="117" t="s">
        <v>45</v>
      </c>
      <c r="AR27" s="23">
        <v>2</v>
      </c>
      <c r="AS27" s="24">
        <v>2021</v>
      </c>
      <c r="AT27" s="126">
        <v>19</v>
      </c>
      <c r="AU27">
        <v>1</v>
      </c>
      <c r="AV27" s="154" t="s">
        <v>610</v>
      </c>
    </row>
    <row r="28" spans="1:48" ht="13" thickBot="1" x14ac:dyDescent="0.3">
      <c r="A28" s="17">
        <v>26</v>
      </c>
      <c r="B28" s="1">
        <v>5</v>
      </c>
      <c r="C28" s="1">
        <v>5</v>
      </c>
      <c r="D28" s="1">
        <v>1</v>
      </c>
      <c r="E28" s="10">
        <v>1</v>
      </c>
      <c r="F28" s="10">
        <v>1</v>
      </c>
      <c r="G28" s="1">
        <v>5</v>
      </c>
      <c r="H28" s="1">
        <v>3</v>
      </c>
      <c r="I28" s="1">
        <v>5</v>
      </c>
      <c r="J28" s="1">
        <v>5</v>
      </c>
      <c r="K28" s="10">
        <v>1</v>
      </c>
      <c r="L28" s="1">
        <v>5</v>
      </c>
      <c r="M28" s="1">
        <v>5</v>
      </c>
      <c r="N28" s="1">
        <v>5</v>
      </c>
      <c r="O28" s="1">
        <v>1</v>
      </c>
      <c r="P28" s="1">
        <v>5</v>
      </c>
      <c r="Q28" s="1">
        <v>5</v>
      </c>
      <c r="R28" s="1">
        <v>5</v>
      </c>
      <c r="S28" s="10">
        <v>1</v>
      </c>
      <c r="T28" s="10">
        <v>1</v>
      </c>
      <c r="U28" s="6">
        <v>1</v>
      </c>
      <c r="V28" s="26">
        <f>SUM(Table8[[#This Row],[X.1]:[X.20]])</f>
        <v>66</v>
      </c>
      <c r="W28" s="14" t="str">
        <f t="shared" si="0"/>
        <v>Sedang</v>
      </c>
      <c r="X28" s="20">
        <v>3</v>
      </c>
      <c r="Y28" s="1">
        <v>4</v>
      </c>
      <c r="Z28" s="1">
        <v>4</v>
      </c>
      <c r="AA28" s="1">
        <v>3</v>
      </c>
      <c r="AB28" s="1">
        <v>2</v>
      </c>
      <c r="AC28" s="1">
        <v>4</v>
      </c>
      <c r="AD28" s="1">
        <v>4</v>
      </c>
      <c r="AE28" s="1">
        <v>2</v>
      </c>
      <c r="AF28" s="1">
        <v>4</v>
      </c>
      <c r="AG28" s="1">
        <v>4</v>
      </c>
      <c r="AH28" s="12">
        <v>3</v>
      </c>
      <c r="AI28" s="1">
        <v>1</v>
      </c>
      <c r="AJ28" s="1">
        <v>4</v>
      </c>
      <c r="AK28" s="1">
        <v>1</v>
      </c>
      <c r="AL28" s="1">
        <v>4</v>
      </c>
      <c r="AM28" s="18">
        <v>1</v>
      </c>
      <c r="AN28" s="28">
        <f t="shared" si="2"/>
        <v>45</v>
      </c>
      <c r="AO28" s="27" t="str">
        <f t="shared" si="1"/>
        <v>Tinggi</v>
      </c>
      <c r="AP28" s="20">
        <v>2</v>
      </c>
      <c r="AQ28" s="117" t="s">
        <v>55</v>
      </c>
      <c r="AR28" s="23">
        <v>1</v>
      </c>
      <c r="AS28" s="24">
        <v>2020</v>
      </c>
      <c r="AT28" s="126">
        <v>21</v>
      </c>
      <c r="AU28">
        <v>3</v>
      </c>
      <c r="AV28" s="154" t="s">
        <v>611</v>
      </c>
    </row>
    <row r="29" spans="1:48" ht="13" thickBot="1" x14ac:dyDescent="0.3">
      <c r="A29" s="17">
        <v>27</v>
      </c>
      <c r="B29" s="1">
        <v>5</v>
      </c>
      <c r="C29" s="1">
        <v>5</v>
      </c>
      <c r="D29" s="1">
        <v>4</v>
      </c>
      <c r="E29" s="10">
        <v>3</v>
      </c>
      <c r="F29" s="10">
        <v>1</v>
      </c>
      <c r="G29" s="1">
        <v>5</v>
      </c>
      <c r="H29" s="1">
        <v>5</v>
      </c>
      <c r="I29" s="1">
        <v>4</v>
      </c>
      <c r="J29" s="1">
        <v>5</v>
      </c>
      <c r="K29" s="10">
        <v>2</v>
      </c>
      <c r="L29" s="1">
        <v>3</v>
      </c>
      <c r="M29" s="1">
        <v>3</v>
      </c>
      <c r="N29" s="1">
        <v>5</v>
      </c>
      <c r="O29" s="1">
        <v>4</v>
      </c>
      <c r="P29" s="1">
        <v>3</v>
      </c>
      <c r="Q29" s="1">
        <v>5</v>
      </c>
      <c r="R29" s="1">
        <v>5</v>
      </c>
      <c r="S29" s="10">
        <v>4</v>
      </c>
      <c r="T29" s="10">
        <v>5</v>
      </c>
      <c r="U29" s="6">
        <v>3</v>
      </c>
      <c r="V29" s="26">
        <f>SUM(Table8[[#This Row],[X.1]:[X.20]])</f>
        <v>79</v>
      </c>
      <c r="W29" s="14" t="str">
        <f t="shared" si="0"/>
        <v>Tinggi</v>
      </c>
      <c r="X29" s="20">
        <v>4</v>
      </c>
      <c r="Y29" s="1">
        <v>2</v>
      </c>
      <c r="Z29" s="1">
        <v>2</v>
      </c>
      <c r="AA29" s="1">
        <v>3</v>
      </c>
      <c r="AB29" s="1">
        <v>2</v>
      </c>
      <c r="AC29" s="1">
        <v>4</v>
      </c>
      <c r="AD29" s="1">
        <v>3</v>
      </c>
      <c r="AE29" s="1">
        <v>4</v>
      </c>
      <c r="AF29" s="1">
        <v>3</v>
      </c>
      <c r="AG29" s="1">
        <v>4</v>
      </c>
      <c r="AH29" s="12">
        <v>1</v>
      </c>
      <c r="AI29" s="1">
        <v>2</v>
      </c>
      <c r="AJ29" s="1">
        <v>3</v>
      </c>
      <c r="AK29" s="1">
        <v>2</v>
      </c>
      <c r="AL29" s="1">
        <v>3</v>
      </c>
      <c r="AM29" s="18">
        <v>3</v>
      </c>
      <c r="AN29" s="28">
        <f t="shared" si="2"/>
        <v>41</v>
      </c>
      <c r="AO29" s="27" t="str">
        <f t="shared" si="1"/>
        <v>Tinggi</v>
      </c>
      <c r="AP29" s="20">
        <v>1</v>
      </c>
      <c r="AQ29" s="117" t="s">
        <v>45</v>
      </c>
      <c r="AR29" s="23">
        <v>2</v>
      </c>
      <c r="AS29" s="24">
        <v>2021</v>
      </c>
      <c r="AT29" s="126">
        <v>19</v>
      </c>
      <c r="AU29">
        <v>1</v>
      </c>
      <c r="AV29" s="154" t="s">
        <v>612</v>
      </c>
    </row>
    <row r="30" spans="1:48" ht="13" thickBot="1" x14ac:dyDescent="0.3">
      <c r="A30" s="17">
        <v>28</v>
      </c>
      <c r="B30" s="1">
        <v>1</v>
      </c>
      <c r="C30" s="1">
        <v>4</v>
      </c>
      <c r="D30" s="1">
        <v>2</v>
      </c>
      <c r="E30" s="10">
        <v>4</v>
      </c>
      <c r="F30" s="10">
        <v>1</v>
      </c>
      <c r="G30" s="1">
        <v>4</v>
      </c>
      <c r="H30" s="1">
        <v>1</v>
      </c>
      <c r="I30" s="1">
        <v>2</v>
      </c>
      <c r="J30" s="1">
        <v>1</v>
      </c>
      <c r="K30" s="10">
        <v>1</v>
      </c>
      <c r="L30" s="1">
        <v>2</v>
      </c>
      <c r="M30" s="1">
        <v>4</v>
      </c>
      <c r="N30" s="1">
        <v>1</v>
      </c>
      <c r="O30" s="1">
        <v>1</v>
      </c>
      <c r="P30" s="1">
        <v>2</v>
      </c>
      <c r="Q30" s="1">
        <v>2</v>
      </c>
      <c r="R30" s="1">
        <v>3</v>
      </c>
      <c r="S30" s="10">
        <v>3</v>
      </c>
      <c r="T30" s="10">
        <v>2</v>
      </c>
      <c r="U30" s="6">
        <v>3</v>
      </c>
      <c r="V30" s="26">
        <f>SUM(Table8[[#This Row],[X.1]:[X.20]])</f>
        <v>44</v>
      </c>
      <c r="W30" s="14" t="str">
        <f t="shared" si="0"/>
        <v>Rendah</v>
      </c>
      <c r="X30" s="20">
        <v>2</v>
      </c>
      <c r="Y30" s="1">
        <v>3</v>
      </c>
      <c r="Z30" s="1">
        <v>2</v>
      </c>
      <c r="AA30" s="1">
        <v>3</v>
      </c>
      <c r="AB30" s="1">
        <v>1</v>
      </c>
      <c r="AC30" s="1">
        <v>3</v>
      </c>
      <c r="AD30" s="1">
        <v>2</v>
      </c>
      <c r="AE30" s="1">
        <v>2</v>
      </c>
      <c r="AF30" s="1">
        <v>3</v>
      </c>
      <c r="AG30" s="1">
        <v>2</v>
      </c>
      <c r="AH30" s="12">
        <v>3</v>
      </c>
      <c r="AI30" s="1">
        <v>1</v>
      </c>
      <c r="AJ30" s="1">
        <v>3</v>
      </c>
      <c r="AK30" s="1">
        <v>1</v>
      </c>
      <c r="AL30" s="1">
        <v>3</v>
      </c>
      <c r="AM30" s="18">
        <v>3</v>
      </c>
      <c r="AN30" s="28">
        <f t="shared" si="2"/>
        <v>35</v>
      </c>
      <c r="AO30" s="27" t="str">
        <f t="shared" si="1"/>
        <v>Sedang</v>
      </c>
      <c r="AP30" s="20">
        <v>1</v>
      </c>
      <c r="AQ30" s="117" t="s">
        <v>45</v>
      </c>
      <c r="AR30" s="23">
        <v>2</v>
      </c>
      <c r="AS30" s="24">
        <v>2021</v>
      </c>
      <c r="AT30" s="126">
        <v>20</v>
      </c>
      <c r="AU30">
        <v>2</v>
      </c>
      <c r="AV30" s="154" t="s">
        <v>609</v>
      </c>
    </row>
    <row r="31" spans="1:48" ht="13" thickBot="1" x14ac:dyDescent="0.3">
      <c r="A31" s="17">
        <v>29</v>
      </c>
      <c r="B31" s="1">
        <v>3</v>
      </c>
      <c r="C31" s="1">
        <v>3</v>
      </c>
      <c r="D31" s="1">
        <v>2</v>
      </c>
      <c r="E31" s="10">
        <v>3</v>
      </c>
      <c r="F31" s="10">
        <v>3</v>
      </c>
      <c r="G31" s="1">
        <v>2</v>
      </c>
      <c r="H31" s="1">
        <v>3</v>
      </c>
      <c r="I31" s="1">
        <v>2</v>
      </c>
      <c r="J31" s="1">
        <v>3</v>
      </c>
      <c r="K31" s="10">
        <v>4</v>
      </c>
      <c r="L31" s="1">
        <v>5</v>
      </c>
      <c r="M31" s="1">
        <v>4</v>
      </c>
      <c r="N31" s="1">
        <v>3</v>
      </c>
      <c r="O31" s="1">
        <v>3</v>
      </c>
      <c r="P31" s="1">
        <v>2</v>
      </c>
      <c r="Q31" s="1">
        <v>4</v>
      </c>
      <c r="R31" s="1">
        <v>3</v>
      </c>
      <c r="S31" s="10">
        <v>4</v>
      </c>
      <c r="T31" s="10">
        <v>4</v>
      </c>
      <c r="U31" s="6">
        <v>4</v>
      </c>
      <c r="V31" s="26">
        <f>SUM(Table8[[#This Row],[X.1]:[X.20]])</f>
        <v>64</v>
      </c>
      <c r="W31" s="14" t="str">
        <f t="shared" si="0"/>
        <v>Sedang</v>
      </c>
      <c r="X31" s="20">
        <v>3</v>
      </c>
      <c r="Y31" s="1">
        <v>2</v>
      </c>
      <c r="Z31" s="1">
        <v>2</v>
      </c>
      <c r="AA31" s="1">
        <v>2</v>
      </c>
      <c r="AB31" s="1">
        <v>1</v>
      </c>
      <c r="AC31" s="1">
        <v>3</v>
      </c>
      <c r="AD31" s="1">
        <v>2</v>
      </c>
      <c r="AE31" s="1">
        <v>2</v>
      </c>
      <c r="AF31" s="1">
        <v>3</v>
      </c>
      <c r="AG31" s="1">
        <v>3</v>
      </c>
      <c r="AH31" s="12">
        <v>3</v>
      </c>
      <c r="AI31" s="1">
        <v>2</v>
      </c>
      <c r="AJ31" s="1">
        <v>3</v>
      </c>
      <c r="AK31" s="1">
        <v>1</v>
      </c>
      <c r="AL31" s="1">
        <v>2</v>
      </c>
      <c r="AM31" s="18">
        <v>3</v>
      </c>
      <c r="AN31" s="28">
        <f t="shared" si="2"/>
        <v>34</v>
      </c>
      <c r="AO31" s="27" t="str">
        <f t="shared" si="1"/>
        <v>Sedang</v>
      </c>
      <c r="AP31" s="20">
        <v>1</v>
      </c>
      <c r="AQ31" s="117" t="s">
        <v>45</v>
      </c>
      <c r="AR31" s="23">
        <v>1</v>
      </c>
      <c r="AS31" s="24">
        <v>2020</v>
      </c>
      <c r="AT31" s="126">
        <v>21</v>
      </c>
      <c r="AU31">
        <v>3</v>
      </c>
      <c r="AV31" s="154" t="s">
        <v>609</v>
      </c>
    </row>
    <row r="32" spans="1:48" ht="13" thickBot="1" x14ac:dyDescent="0.3">
      <c r="A32" s="17">
        <v>30</v>
      </c>
      <c r="B32" s="1">
        <v>3</v>
      </c>
      <c r="C32" s="1">
        <v>5</v>
      </c>
      <c r="D32" s="1">
        <v>1</v>
      </c>
      <c r="E32" s="10">
        <v>5</v>
      </c>
      <c r="F32" s="10">
        <v>1</v>
      </c>
      <c r="G32" s="1">
        <v>5</v>
      </c>
      <c r="H32" s="1">
        <v>5</v>
      </c>
      <c r="I32" s="1">
        <v>3</v>
      </c>
      <c r="J32" s="1">
        <v>5</v>
      </c>
      <c r="K32" s="10">
        <v>5</v>
      </c>
      <c r="L32" s="1">
        <v>5</v>
      </c>
      <c r="M32" s="1">
        <v>5</v>
      </c>
      <c r="N32" s="1">
        <v>5</v>
      </c>
      <c r="O32" s="1">
        <v>5</v>
      </c>
      <c r="P32" s="1">
        <v>5</v>
      </c>
      <c r="Q32" s="1">
        <v>4</v>
      </c>
      <c r="R32" s="1">
        <v>5</v>
      </c>
      <c r="S32" s="10">
        <v>3</v>
      </c>
      <c r="T32" s="10">
        <v>5</v>
      </c>
      <c r="U32" s="6">
        <v>5</v>
      </c>
      <c r="V32" s="26">
        <f>SUM(Table8[[#This Row],[X.1]:[X.20]])</f>
        <v>85</v>
      </c>
      <c r="W32" s="14" t="str">
        <f t="shared" si="0"/>
        <v>Sangat Tinggi</v>
      </c>
      <c r="X32" s="20">
        <v>5</v>
      </c>
      <c r="Y32" s="1">
        <v>2</v>
      </c>
      <c r="Z32" s="1">
        <v>1</v>
      </c>
      <c r="AA32" s="1">
        <v>2</v>
      </c>
      <c r="AB32" s="1">
        <v>1</v>
      </c>
      <c r="AC32" s="1">
        <v>4</v>
      </c>
      <c r="AD32" s="1">
        <v>1</v>
      </c>
      <c r="AE32" s="1">
        <v>4</v>
      </c>
      <c r="AF32" s="1">
        <v>3</v>
      </c>
      <c r="AG32" s="1">
        <v>4</v>
      </c>
      <c r="AH32" s="12">
        <v>3</v>
      </c>
      <c r="AI32" s="1">
        <v>1</v>
      </c>
      <c r="AJ32" s="1">
        <v>4</v>
      </c>
      <c r="AK32" s="1">
        <v>3</v>
      </c>
      <c r="AL32" s="1">
        <v>4</v>
      </c>
      <c r="AM32" s="18">
        <v>4</v>
      </c>
      <c r="AN32" s="28">
        <f t="shared" si="2"/>
        <v>41</v>
      </c>
      <c r="AO32" s="27" t="str">
        <f t="shared" si="1"/>
        <v>Tinggi</v>
      </c>
      <c r="AP32" s="20">
        <v>1</v>
      </c>
      <c r="AQ32" s="117" t="s">
        <v>45</v>
      </c>
      <c r="AR32" s="23">
        <v>2</v>
      </c>
      <c r="AS32" s="24">
        <v>2021</v>
      </c>
      <c r="AT32" s="126">
        <v>20</v>
      </c>
      <c r="AU32">
        <v>2</v>
      </c>
      <c r="AV32" s="154" t="s">
        <v>609</v>
      </c>
    </row>
    <row r="33" spans="1:48" ht="13" thickBot="1" x14ac:dyDescent="0.3">
      <c r="A33" s="17">
        <v>31</v>
      </c>
      <c r="B33" s="1">
        <v>5</v>
      </c>
      <c r="C33" s="1">
        <v>5</v>
      </c>
      <c r="D33" s="1">
        <v>3</v>
      </c>
      <c r="E33" s="10">
        <v>1</v>
      </c>
      <c r="F33" s="10">
        <v>2</v>
      </c>
      <c r="G33" s="1">
        <v>5</v>
      </c>
      <c r="H33" s="1">
        <v>5</v>
      </c>
      <c r="I33" s="1">
        <v>4</v>
      </c>
      <c r="J33" s="1">
        <v>5</v>
      </c>
      <c r="K33" s="10">
        <v>5</v>
      </c>
      <c r="L33" s="1">
        <v>5</v>
      </c>
      <c r="M33" s="1">
        <v>5</v>
      </c>
      <c r="N33" s="1">
        <v>5</v>
      </c>
      <c r="O33" s="1">
        <v>5</v>
      </c>
      <c r="P33" s="1">
        <v>5</v>
      </c>
      <c r="Q33" s="1">
        <v>5</v>
      </c>
      <c r="R33" s="1">
        <v>5</v>
      </c>
      <c r="S33" s="10">
        <v>4</v>
      </c>
      <c r="T33" s="10">
        <v>1</v>
      </c>
      <c r="U33" s="6">
        <v>5</v>
      </c>
      <c r="V33" s="26">
        <f>SUM(Table8[[#This Row],[X.1]:[X.20]])</f>
        <v>85</v>
      </c>
      <c r="W33" s="14" t="str">
        <f t="shared" si="0"/>
        <v>Sangat Tinggi</v>
      </c>
      <c r="X33" s="20">
        <v>5</v>
      </c>
      <c r="Y33" s="1">
        <v>3</v>
      </c>
      <c r="Z33" s="1">
        <v>2</v>
      </c>
      <c r="AA33" s="1">
        <v>3</v>
      </c>
      <c r="AB33" s="1">
        <v>1</v>
      </c>
      <c r="AC33" s="1">
        <v>4</v>
      </c>
      <c r="AD33" s="1">
        <v>4</v>
      </c>
      <c r="AE33" s="1">
        <v>4</v>
      </c>
      <c r="AF33" s="1">
        <v>4</v>
      </c>
      <c r="AG33" s="1">
        <v>4</v>
      </c>
      <c r="AH33" s="12">
        <v>3</v>
      </c>
      <c r="AI33" s="1">
        <v>1</v>
      </c>
      <c r="AJ33" s="1">
        <v>4</v>
      </c>
      <c r="AK33" s="1">
        <v>1</v>
      </c>
      <c r="AL33" s="1">
        <v>4</v>
      </c>
      <c r="AM33" s="18">
        <v>3</v>
      </c>
      <c r="AN33" s="28">
        <f t="shared" si="2"/>
        <v>45</v>
      </c>
      <c r="AO33" s="27" t="str">
        <f t="shared" si="1"/>
        <v>Tinggi</v>
      </c>
      <c r="AP33" s="20">
        <v>1</v>
      </c>
      <c r="AQ33" s="117" t="s">
        <v>45</v>
      </c>
      <c r="AR33" s="23">
        <v>1</v>
      </c>
      <c r="AS33" s="24">
        <v>2020</v>
      </c>
      <c r="AT33" s="126">
        <v>20</v>
      </c>
      <c r="AU33">
        <v>2</v>
      </c>
      <c r="AV33" s="154" t="s">
        <v>609</v>
      </c>
    </row>
    <row r="34" spans="1:48" ht="13" thickBot="1" x14ac:dyDescent="0.3">
      <c r="A34" s="17">
        <v>32</v>
      </c>
      <c r="B34" s="1">
        <v>4</v>
      </c>
      <c r="C34" s="1">
        <v>5</v>
      </c>
      <c r="D34" s="1">
        <v>2</v>
      </c>
      <c r="E34" s="10">
        <v>4</v>
      </c>
      <c r="F34" s="10">
        <v>2</v>
      </c>
      <c r="G34" s="1">
        <v>5</v>
      </c>
      <c r="H34" s="1">
        <v>3</v>
      </c>
      <c r="I34" s="1">
        <v>3</v>
      </c>
      <c r="J34" s="1">
        <v>2</v>
      </c>
      <c r="K34" s="10">
        <v>1</v>
      </c>
      <c r="L34" s="1">
        <v>3</v>
      </c>
      <c r="M34" s="1">
        <v>2</v>
      </c>
      <c r="N34" s="1">
        <v>4</v>
      </c>
      <c r="O34" s="1">
        <v>2</v>
      </c>
      <c r="P34" s="1">
        <v>2</v>
      </c>
      <c r="Q34" s="1">
        <v>2</v>
      </c>
      <c r="R34" s="1">
        <v>2</v>
      </c>
      <c r="S34" s="10">
        <v>1</v>
      </c>
      <c r="T34" s="10">
        <v>1</v>
      </c>
      <c r="U34" s="6">
        <v>5</v>
      </c>
      <c r="V34" s="26">
        <f>SUM(Table8[[#This Row],[X.1]:[X.20]])</f>
        <v>55</v>
      </c>
      <c r="W34" s="14" t="str">
        <f t="shared" si="0"/>
        <v>Sedang</v>
      </c>
      <c r="X34" s="20">
        <v>3</v>
      </c>
      <c r="Y34" s="1">
        <v>3</v>
      </c>
      <c r="Z34" s="1">
        <v>1</v>
      </c>
      <c r="AA34" s="1">
        <v>2</v>
      </c>
      <c r="AB34" s="1">
        <v>1</v>
      </c>
      <c r="AC34" s="1">
        <v>4</v>
      </c>
      <c r="AD34" s="1">
        <v>1</v>
      </c>
      <c r="AE34" s="1">
        <v>1</v>
      </c>
      <c r="AF34" s="1">
        <v>4</v>
      </c>
      <c r="AG34" s="1">
        <v>3</v>
      </c>
      <c r="AH34" s="12">
        <v>2</v>
      </c>
      <c r="AI34" s="1">
        <v>2</v>
      </c>
      <c r="AJ34" s="1">
        <v>2</v>
      </c>
      <c r="AK34" s="1">
        <v>1</v>
      </c>
      <c r="AL34" s="1">
        <v>2</v>
      </c>
      <c r="AM34" s="18">
        <v>3</v>
      </c>
      <c r="AN34" s="28">
        <f t="shared" si="2"/>
        <v>32</v>
      </c>
      <c r="AO34" s="27" t="str">
        <f t="shared" si="1"/>
        <v>Sedang</v>
      </c>
      <c r="AP34" s="20">
        <v>1</v>
      </c>
      <c r="AQ34" s="117" t="s">
        <v>45</v>
      </c>
      <c r="AR34" s="23">
        <v>1</v>
      </c>
      <c r="AS34" s="24">
        <v>2020</v>
      </c>
      <c r="AT34" s="126">
        <v>21</v>
      </c>
      <c r="AU34">
        <v>3</v>
      </c>
      <c r="AV34" s="154" t="s">
        <v>609</v>
      </c>
    </row>
    <row r="35" spans="1:48" ht="13" thickBot="1" x14ac:dyDescent="0.3">
      <c r="A35" s="17">
        <v>33</v>
      </c>
      <c r="B35" s="1">
        <v>2</v>
      </c>
      <c r="C35" s="1">
        <v>2</v>
      </c>
      <c r="D35" s="1">
        <v>2</v>
      </c>
      <c r="E35" s="10">
        <v>2</v>
      </c>
      <c r="F35" s="10">
        <v>2</v>
      </c>
      <c r="G35" s="1">
        <v>1</v>
      </c>
      <c r="H35" s="1">
        <v>2</v>
      </c>
      <c r="I35" s="1">
        <v>2</v>
      </c>
      <c r="J35" s="1">
        <v>1</v>
      </c>
      <c r="K35" s="10">
        <v>2</v>
      </c>
      <c r="L35" s="1">
        <v>2</v>
      </c>
      <c r="M35" s="1">
        <v>1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0">
        <v>2</v>
      </c>
      <c r="T35" s="10">
        <v>2</v>
      </c>
      <c r="U35" s="6">
        <v>2</v>
      </c>
      <c r="V35" s="26">
        <f>SUM(Table8[[#This Row],[X.1]:[X.20]])</f>
        <v>32</v>
      </c>
      <c r="W35" s="14" t="str">
        <f t="shared" si="0"/>
        <v>Sangat Rendah</v>
      </c>
      <c r="X35" s="20">
        <v>1</v>
      </c>
      <c r="Y35" s="1">
        <v>1</v>
      </c>
      <c r="Z35" s="1">
        <v>2</v>
      </c>
      <c r="AA35" s="1">
        <v>2</v>
      </c>
      <c r="AB35" s="1">
        <v>1</v>
      </c>
      <c r="AC35" s="1">
        <v>2</v>
      </c>
      <c r="AD35" s="1">
        <v>3</v>
      </c>
      <c r="AE35" s="1">
        <v>1</v>
      </c>
      <c r="AF35" s="1">
        <v>2</v>
      </c>
      <c r="AG35" s="1">
        <v>2</v>
      </c>
      <c r="AH35" s="12">
        <v>2</v>
      </c>
      <c r="AI35" s="1">
        <v>2</v>
      </c>
      <c r="AJ35" s="1">
        <v>2</v>
      </c>
      <c r="AK35" s="1">
        <v>1</v>
      </c>
      <c r="AL35" s="1">
        <v>2</v>
      </c>
      <c r="AM35" s="18">
        <v>2</v>
      </c>
      <c r="AN35" s="28">
        <f t="shared" ref="AN35:AN66" si="3">SUM(Y35:AM35)</f>
        <v>27</v>
      </c>
      <c r="AO35" s="27" t="str">
        <f t="shared" si="1"/>
        <v>Rendah</v>
      </c>
      <c r="AP35" s="20">
        <v>1</v>
      </c>
      <c r="AQ35" s="117" t="s">
        <v>45</v>
      </c>
      <c r="AR35" s="23">
        <v>1</v>
      </c>
      <c r="AS35" s="24">
        <v>2020</v>
      </c>
      <c r="AT35" s="126">
        <v>21</v>
      </c>
      <c r="AU35">
        <v>3</v>
      </c>
      <c r="AV35" s="154" t="s">
        <v>609</v>
      </c>
    </row>
    <row r="36" spans="1:48" ht="13" thickBot="1" x14ac:dyDescent="0.3">
      <c r="A36" s="17">
        <v>34</v>
      </c>
      <c r="B36" s="1">
        <v>3</v>
      </c>
      <c r="C36" s="1">
        <v>3</v>
      </c>
      <c r="D36" s="1">
        <v>1</v>
      </c>
      <c r="E36" s="10">
        <v>2</v>
      </c>
      <c r="F36" s="10">
        <v>2</v>
      </c>
      <c r="G36" s="1">
        <v>3</v>
      </c>
      <c r="H36" s="1">
        <v>3</v>
      </c>
      <c r="I36" s="1">
        <v>3</v>
      </c>
      <c r="J36" s="1">
        <v>3</v>
      </c>
      <c r="K36" s="10">
        <v>3</v>
      </c>
      <c r="L36" s="1">
        <v>3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R36" s="1">
        <v>3</v>
      </c>
      <c r="S36" s="10">
        <v>3</v>
      </c>
      <c r="T36" s="10">
        <v>4</v>
      </c>
      <c r="U36" s="6">
        <v>4</v>
      </c>
      <c r="V36" s="26">
        <f>SUM(Table8[[#This Row],[X.1]:[X.20]])</f>
        <v>58</v>
      </c>
      <c r="W36" s="14" t="str">
        <f t="shared" si="0"/>
        <v>Sedang</v>
      </c>
      <c r="X36" s="20">
        <v>3</v>
      </c>
      <c r="Y36" s="1">
        <v>3</v>
      </c>
      <c r="Z36" s="1">
        <v>2</v>
      </c>
      <c r="AA36" s="1">
        <v>3</v>
      </c>
      <c r="AB36" s="1">
        <v>2</v>
      </c>
      <c r="AC36" s="1">
        <v>3</v>
      </c>
      <c r="AD36" s="1">
        <v>1</v>
      </c>
      <c r="AE36" s="1">
        <v>1</v>
      </c>
      <c r="AF36" s="1">
        <v>2</v>
      </c>
      <c r="AG36" s="1">
        <v>3</v>
      </c>
      <c r="AH36" s="12">
        <v>2</v>
      </c>
      <c r="AI36" s="1">
        <v>2</v>
      </c>
      <c r="AJ36" s="1">
        <v>2</v>
      </c>
      <c r="AK36" s="1">
        <v>1</v>
      </c>
      <c r="AL36" s="1">
        <v>2</v>
      </c>
      <c r="AM36" s="18">
        <v>3</v>
      </c>
      <c r="AN36" s="28">
        <f t="shared" si="3"/>
        <v>32</v>
      </c>
      <c r="AO36" s="27" t="str">
        <f t="shared" si="1"/>
        <v>Sedang</v>
      </c>
      <c r="AP36" s="20">
        <v>1</v>
      </c>
      <c r="AQ36" s="117" t="s">
        <v>45</v>
      </c>
      <c r="AR36" s="23">
        <v>1</v>
      </c>
      <c r="AS36" s="24">
        <v>2020</v>
      </c>
      <c r="AT36" s="126">
        <v>22</v>
      </c>
      <c r="AU36">
        <v>4</v>
      </c>
      <c r="AV36" s="154" t="s">
        <v>609</v>
      </c>
    </row>
    <row r="37" spans="1:48" ht="13" thickBot="1" x14ac:dyDescent="0.3">
      <c r="A37" s="17">
        <v>35</v>
      </c>
      <c r="B37" s="1">
        <v>4</v>
      </c>
      <c r="C37" s="1">
        <v>4</v>
      </c>
      <c r="D37" s="1">
        <v>2</v>
      </c>
      <c r="E37" s="10">
        <v>4</v>
      </c>
      <c r="F37" s="10">
        <v>4</v>
      </c>
      <c r="G37" s="1">
        <v>5</v>
      </c>
      <c r="H37" s="1">
        <v>3</v>
      </c>
      <c r="I37" s="1">
        <v>2</v>
      </c>
      <c r="J37" s="1">
        <v>4</v>
      </c>
      <c r="K37" s="10">
        <v>4</v>
      </c>
      <c r="L37" s="1">
        <v>4</v>
      </c>
      <c r="M37" s="1">
        <v>3</v>
      </c>
      <c r="N37" s="1">
        <v>3</v>
      </c>
      <c r="O37" s="1">
        <v>1</v>
      </c>
      <c r="P37" s="1">
        <v>3</v>
      </c>
      <c r="Q37" s="1">
        <v>3</v>
      </c>
      <c r="R37" s="1">
        <v>3</v>
      </c>
      <c r="S37" s="10">
        <v>3</v>
      </c>
      <c r="T37" s="10">
        <v>3</v>
      </c>
      <c r="U37" s="6">
        <v>3</v>
      </c>
      <c r="V37" s="26">
        <f>SUM(Table8[[#This Row],[X.1]:[X.20]])</f>
        <v>65</v>
      </c>
      <c r="W37" s="14" t="str">
        <f t="shared" si="0"/>
        <v>Sedang</v>
      </c>
      <c r="X37" s="20">
        <v>3</v>
      </c>
      <c r="Y37" s="1">
        <v>3</v>
      </c>
      <c r="Z37" s="1">
        <v>1</v>
      </c>
      <c r="AA37" s="1">
        <v>1</v>
      </c>
      <c r="AB37" s="1">
        <v>1</v>
      </c>
      <c r="AC37" s="1">
        <v>3</v>
      </c>
      <c r="AD37" s="1">
        <v>3</v>
      </c>
      <c r="AE37" s="1">
        <v>3</v>
      </c>
      <c r="AF37" s="1">
        <v>4</v>
      </c>
      <c r="AG37" s="1">
        <v>3</v>
      </c>
      <c r="AH37" s="12">
        <v>3</v>
      </c>
      <c r="AI37" s="1">
        <v>1</v>
      </c>
      <c r="AJ37" s="1">
        <v>1</v>
      </c>
      <c r="AK37" s="1">
        <v>1</v>
      </c>
      <c r="AL37" s="1">
        <v>2</v>
      </c>
      <c r="AM37" s="18">
        <v>3</v>
      </c>
      <c r="AN37" s="28">
        <f t="shared" si="3"/>
        <v>33</v>
      </c>
      <c r="AO37" s="27" t="str">
        <f t="shared" si="1"/>
        <v>Sedang</v>
      </c>
      <c r="AP37" s="20">
        <v>2</v>
      </c>
      <c r="AQ37" s="117" t="s">
        <v>55</v>
      </c>
      <c r="AR37" s="23">
        <v>1</v>
      </c>
      <c r="AS37" s="24">
        <v>2020</v>
      </c>
      <c r="AT37" s="126">
        <v>22</v>
      </c>
      <c r="AU37">
        <v>4</v>
      </c>
      <c r="AV37" s="154" t="s">
        <v>613</v>
      </c>
    </row>
    <row r="38" spans="1:48" ht="13" thickBot="1" x14ac:dyDescent="0.3">
      <c r="A38" s="17">
        <v>36</v>
      </c>
      <c r="B38" s="1">
        <v>1</v>
      </c>
      <c r="C38" s="1">
        <v>2</v>
      </c>
      <c r="D38" s="1">
        <v>1</v>
      </c>
      <c r="E38" s="10">
        <v>2</v>
      </c>
      <c r="F38" s="10">
        <v>4</v>
      </c>
      <c r="G38" s="1">
        <v>3</v>
      </c>
      <c r="H38" s="1">
        <v>2</v>
      </c>
      <c r="I38" s="1">
        <v>2</v>
      </c>
      <c r="J38" s="1">
        <v>1</v>
      </c>
      <c r="K38" s="10">
        <v>3</v>
      </c>
      <c r="L38" s="1">
        <v>2</v>
      </c>
      <c r="M38" s="1">
        <v>2</v>
      </c>
      <c r="N38" s="1">
        <v>3</v>
      </c>
      <c r="O38" s="1">
        <v>1</v>
      </c>
      <c r="P38" s="1">
        <v>1</v>
      </c>
      <c r="Q38" s="1">
        <v>5</v>
      </c>
      <c r="R38" s="1">
        <v>2</v>
      </c>
      <c r="S38" s="10">
        <v>3</v>
      </c>
      <c r="T38" s="10">
        <v>2</v>
      </c>
      <c r="U38" s="6">
        <v>1</v>
      </c>
      <c r="V38" s="26">
        <f>SUM(Table8[[#This Row],[X.1]:[X.20]])</f>
        <v>43</v>
      </c>
      <c r="W38" s="14" t="str">
        <f t="shared" si="0"/>
        <v>Rendah</v>
      </c>
      <c r="X38" s="20">
        <v>2</v>
      </c>
      <c r="Y38" s="1">
        <v>1</v>
      </c>
      <c r="Z38" s="1">
        <v>1</v>
      </c>
      <c r="AA38" s="1">
        <v>1</v>
      </c>
      <c r="AB38" s="1">
        <v>1</v>
      </c>
      <c r="AC38" s="1">
        <v>2</v>
      </c>
      <c r="AD38" s="1">
        <v>1</v>
      </c>
      <c r="AE38" s="1">
        <v>1</v>
      </c>
      <c r="AF38" s="1">
        <v>1</v>
      </c>
      <c r="AG38" s="1">
        <v>2</v>
      </c>
      <c r="AH38" s="12">
        <v>2</v>
      </c>
      <c r="AI38" s="1">
        <v>1</v>
      </c>
      <c r="AJ38" s="1">
        <v>1</v>
      </c>
      <c r="AK38" s="1">
        <v>1</v>
      </c>
      <c r="AL38" s="1">
        <v>2</v>
      </c>
      <c r="AM38" s="18">
        <v>3</v>
      </c>
      <c r="AN38" s="28">
        <f t="shared" si="3"/>
        <v>21</v>
      </c>
      <c r="AO38" s="27" t="str">
        <f t="shared" si="1"/>
        <v>Sangat Rendah</v>
      </c>
      <c r="AP38" s="20">
        <v>2</v>
      </c>
      <c r="AQ38" s="117" t="s">
        <v>55</v>
      </c>
      <c r="AR38" s="23">
        <v>1</v>
      </c>
      <c r="AS38" s="24">
        <v>2020</v>
      </c>
      <c r="AT38" s="126">
        <v>22</v>
      </c>
      <c r="AU38">
        <v>4</v>
      </c>
      <c r="AV38" s="154" t="s">
        <v>613</v>
      </c>
    </row>
    <row r="39" spans="1:48" ht="13" thickBot="1" x14ac:dyDescent="0.3">
      <c r="A39" s="17">
        <v>37</v>
      </c>
      <c r="B39" s="1">
        <v>4</v>
      </c>
      <c r="C39" s="1">
        <v>2</v>
      </c>
      <c r="D39" s="1">
        <v>1</v>
      </c>
      <c r="E39" s="10">
        <v>2</v>
      </c>
      <c r="F39" s="10">
        <v>4</v>
      </c>
      <c r="G39" s="1">
        <v>2</v>
      </c>
      <c r="H39" s="1">
        <v>3</v>
      </c>
      <c r="I39" s="1">
        <v>4</v>
      </c>
      <c r="J39" s="1">
        <v>2</v>
      </c>
      <c r="K39" s="10">
        <v>1</v>
      </c>
      <c r="L39" s="1">
        <v>3</v>
      </c>
      <c r="M39" s="1">
        <v>1</v>
      </c>
      <c r="N39" s="1">
        <v>1</v>
      </c>
      <c r="O39" s="1">
        <v>3</v>
      </c>
      <c r="P39" s="1">
        <v>4</v>
      </c>
      <c r="Q39" s="1">
        <v>3</v>
      </c>
      <c r="R39" s="1">
        <v>4</v>
      </c>
      <c r="S39" s="10">
        <v>1</v>
      </c>
      <c r="T39" s="10">
        <v>1</v>
      </c>
      <c r="U39" s="6">
        <v>3</v>
      </c>
      <c r="V39" s="26">
        <f>SUM(Table8[[#This Row],[X.1]:[X.20]])</f>
        <v>49</v>
      </c>
      <c r="W39" s="14" t="str">
        <f t="shared" si="0"/>
        <v>Rendah</v>
      </c>
      <c r="X39" s="20">
        <v>2</v>
      </c>
      <c r="Y39" s="1">
        <v>2</v>
      </c>
      <c r="Z39" s="1">
        <v>1</v>
      </c>
      <c r="AA39" s="1">
        <v>4</v>
      </c>
      <c r="AB39" s="1">
        <v>2</v>
      </c>
      <c r="AC39" s="1">
        <v>4</v>
      </c>
      <c r="AD39" s="1">
        <v>3</v>
      </c>
      <c r="AE39" s="1">
        <v>2</v>
      </c>
      <c r="AF39" s="1">
        <v>3</v>
      </c>
      <c r="AG39" s="1">
        <v>4</v>
      </c>
      <c r="AH39" s="12">
        <v>3</v>
      </c>
      <c r="AI39" s="1">
        <v>2</v>
      </c>
      <c r="AJ39" s="1">
        <v>3</v>
      </c>
      <c r="AK39" s="1">
        <v>1</v>
      </c>
      <c r="AL39" s="1">
        <v>3</v>
      </c>
      <c r="AM39" s="18">
        <v>4</v>
      </c>
      <c r="AN39" s="28">
        <f t="shared" si="3"/>
        <v>41</v>
      </c>
      <c r="AO39" s="27" t="str">
        <f t="shared" si="1"/>
        <v>Tinggi</v>
      </c>
      <c r="AP39" s="20">
        <v>1</v>
      </c>
      <c r="AQ39" s="117" t="s">
        <v>45</v>
      </c>
      <c r="AR39" s="23">
        <v>2</v>
      </c>
      <c r="AS39" s="24">
        <v>2021</v>
      </c>
      <c r="AT39" s="126">
        <v>20</v>
      </c>
      <c r="AU39">
        <v>2</v>
      </c>
      <c r="AV39" s="154" t="s">
        <v>610</v>
      </c>
    </row>
    <row r="40" spans="1:48" ht="13" thickBot="1" x14ac:dyDescent="0.3">
      <c r="A40" s="17">
        <v>38</v>
      </c>
      <c r="B40" s="1">
        <v>2</v>
      </c>
      <c r="C40" s="1">
        <v>2</v>
      </c>
      <c r="D40" s="1">
        <v>2</v>
      </c>
      <c r="E40" s="10">
        <v>2</v>
      </c>
      <c r="F40" s="10">
        <v>2</v>
      </c>
      <c r="G40" s="1">
        <v>2</v>
      </c>
      <c r="H40" s="1">
        <v>2</v>
      </c>
      <c r="I40" s="1">
        <v>2</v>
      </c>
      <c r="J40" s="1">
        <v>2</v>
      </c>
      <c r="K40" s="10">
        <v>2</v>
      </c>
      <c r="L40" s="1">
        <v>2</v>
      </c>
      <c r="M40" s="1">
        <v>2</v>
      </c>
      <c r="N40" s="1">
        <v>2</v>
      </c>
      <c r="O40" s="1">
        <v>2</v>
      </c>
      <c r="P40" s="1">
        <v>2</v>
      </c>
      <c r="Q40" s="1">
        <v>2</v>
      </c>
      <c r="R40" s="1">
        <v>2</v>
      </c>
      <c r="S40" s="10">
        <v>2</v>
      </c>
      <c r="T40" s="10">
        <v>2</v>
      </c>
      <c r="U40" s="6">
        <v>2</v>
      </c>
      <c r="V40" s="26">
        <f>SUM(Table8[[#This Row],[X.1]:[X.20]])</f>
        <v>40</v>
      </c>
      <c r="W40" s="14" t="str">
        <f t="shared" si="0"/>
        <v>Rendah</v>
      </c>
      <c r="X40" s="20">
        <v>2</v>
      </c>
      <c r="Y40" s="1">
        <v>1</v>
      </c>
      <c r="Z40" s="1">
        <v>1</v>
      </c>
      <c r="AA40" s="1">
        <v>2</v>
      </c>
      <c r="AB40" s="1">
        <v>2</v>
      </c>
      <c r="AC40" s="1">
        <v>2</v>
      </c>
      <c r="AD40" s="1">
        <v>2</v>
      </c>
      <c r="AE40" s="1">
        <v>2</v>
      </c>
      <c r="AF40" s="1">
        <v>2</v>
      </c>
      <c r="AG40" s="1">
        <v>2</v>
      </c>
      <c r="AH40" s="12">
        <v>2</v>
      </c>
      <c r="AI40" s="1">
        <v>2</v>
      </c>
      <c r="AJ40" s="1">
        <v>2</v>
      </c>
      <c r="AK40" s="1">
        <v>2</v>
      </c>
      <c r="AL40" s="1">
        <v>2</v>
      </c>
      <c r="AM40" s="18">
        <v>2</v>
      </c>
      <c r="AN40" s="28">
        <f t="shared" si="3"/>
        <v>28</v>
      </c>
      <c r="AO40" s="27" t="str">
        <f t="shared" si="1"/>
        <v>Rendah</v>
      </c>
      <c r="AP40" s="20">
        <v>2</v>
      </c>
      <c r="AQ40" s="117" t="s">
        <v>55</v>
      </c>
      <c r="AR40" s="23">
        <v>2</v>
      </c>
      <c r="AS40" s="24">
        <v>2021</v>
      </c>
      <c r="AT40" s="126">
        <v>20</v>
      </c>
      <c r="AU40">
        <v>2</v>
      </c>
      <c r="AV40" s="154" t="s">
        <v>614</v>
      </c>
    </row>
    <row r="41" spans="1:48" ht="13" thickBot="1" x14ac:dyDescent="0.3">
      <c r="A41" s="17">
        <v>39</v>
      </c>
      <c r="B41" s="1">
        <v>4</v>
      </c>
      <c r="C41" s="1">
        <v>3</v>
      </c>
      <c r="D41" s="1">
        <v>1</v>
      </c>
      <c r="E41" s="10">
        <v>1</v>
      </c>
      <c r="F41" s="10">
        <v>3</v>
      </c>
      <c r="G41" s="1">
        <v>1</v>
      </c>
      <c r="H41" s="1">
        <v>2</v>
      </c>
      <c r="I41" s="1">
        <v>2</v>
      </c>
      <c r="J41" s="1">
        <v>2</v>
      </c>
      <c r="K41" s="10">
        <v>1</v>
      </c>
      <c r="L41" s="1">
        <v>2</v>
      </c>
      <c r="M41" s="1">
        <v>3</v>
      </c>
      <c r="N41" s="1">
        <v>2</v>
      </c>
      <c r="O41" s="1">
        <v>1</v>
      </c>
      <c r="P41" s="1">
        <v>3</v>
      </c>
      <c r="Q41" s="1">
        <v>3</v>
      </c>
      <c r="R41" s="1">
        <v>2</v>
      </c>
      <c r="S41" s="10">
        <v>1</v>
      </c>
      <c r="T41" s="10">
        <v>2</v>
      </c>
      <c r="U41" s="6">
        <v>3</v>
      </c>
      <c r="V41" s="26">
        <f>SUM(Table8[[#This Row],[X.1]:[X.20]])</f>
        <v>42</v>
      </c>
      <c r="W41" s="14" t="str">
        <f t="shared" si="0"/>
        <v>Rendah</v>
      </c>
      <c r="X41" s="20">
        <v>2</v>
      </c>
      <c r="Y41" s="1">
        <v>3</v>
      </c>
      <c r="Z41" s="1">
        <v>2</v>
      </c>
      <c r="AA41" s="1">
        <v>4</v>
      </c>
      <c r="AB41" s="1">
        <v>2</v>
      </c>
      <c r="AC41" s="1">
        <v>3</v>
      </c>
      <c r="AD41" s="1">
        <v>2</v>
      </c>
      <c r="AE41" s="1">
        <v>1</v>
      </c>
      <c r="AF41" s="1">
        <v>3</v>
      </c>
      <c r="AG41" s="1">
        <v>3</v>
      </c>
      <c r="AH41" s="12">
        <v>2</v>
      </c>
      <c r="AI41" s="1">
        <v>1</v>
      </c>
      <c r="AJ41" s="1">
        <v>3</v>
      </c>
      <c r="AK41" s="1">
        <v>1</v>
      </c>
      <c r="AL41" s="1">
        <v>2</v>
      </c>
      <c r="AM41" s="18">
        <v>3</v>
      </c>
      <c r="AN41" s="28">
        <f t="shared" si="3"/>
        <v>35</v>
      </c>
      <c r="AO41" s="27" t="str">
        <f t="shared" si="1"/>
        <v>Sedang</v>
      </c>
      <c r="AP41" s="20">
        <v>1</v>
      </c>
      <c r="AQ41" s="117" t="s">
        <v>45</v>
      </c>
      <c r="AR41" s="23">
        <v>2</v>
      </c>
      <c r="AS41" s="24">
        <v>2021</v>
      </c>
      <c r="AT41" s="126">
        <v>19</v>
      </c>
      <c r="AU41">
        <v>1</v>
      </c>
      <c r="AV41" s="154" t="s">
        <v>609</v>
      </c>
    </row>
    <row r="42" spans="1:48" ht="13" thickBot="1" x14ac:dyDescent="0.3">
      <c r="A42" s="17">
        <v>40</v>
      </c>
      <c r="B42" s="1">
        <v>2</v>
      </c>
      <c r="C42" s="1">
        <v>2</v>
      </c>
      <c r="D42" s="1">
        <v>4</v>
      </c>
      <c r="E42" s="10">
        <v>2</v>
      </c>
      <c r="F42" s="10">
        <v>2</v>
      </c>
      <c r="G42" s="1">
        <v>2</v>
      </c>
      <c r="H42" s="1">
        <v>1</v>
      </c>
      <c r="I42" s="1">
        <v>1</v>
      </c>
      <c r="J42" s="1">
        <v>1</v>
      </c>
      <c r="K42" s="10">
        <v>4</v>
      </c>
      <c r="L42" s="1">
        <v>3</v>
      </c>
      <c r="M42" s="1">
        <v>4</v>
      </c>
      <c r="N42" s="1">
        <v>2</v>
      </c>
      <c r="O42" s="1">
        <v>2</v>
      </c>
      <c r="P42" s="1">
        <v>1</v>
      </c>
      <c r="Q42" s="1">
        <v>2</v>
      </c>
      <c r="R42" s="1">
        <v>1</v>
      </c>
      <c r="S42" s="10">
        <v>3</v>
      </c>
      <c r="T42" s="10">
        <v>1</v>
      </c>
      <c r="U42" s="6">
        <v>1</v>
      </c>
      <c r="V42" s="26">
        <f>SUM(Table8[[#This Row],[X.1]:[X.20]])</f>
        <v>41</v>
      </c>
      <c r="W42" s="14" t="str">
        <f t="shared" si="0"/>
        <v>Rendah</v>
      </c>
      <c r="X42" s="20">
        <v>2</v>
      </c>
      <c r="Y42" s="1">
        <v>3</v>
      </c>
      <c r="Z42" s="1">
        <v>1</v>
      </c>
      <c r="AA42" s="1">
        <v>3</v>
      </c>
      <c r="AB42" s="1">
        <v>1</v>
      </c>
      <c r="AC42" s="1">
        <v>4</v>
      </c>
      <c r="AD42" s="1">
        <v>1</v>
      </c>
      <c r="AE42" s="1">
        <v>3</v>
      </c>
      <c r="AF42" s="1">
        <v>1</v>
      </c>
      <c r="AG42" s="1">
        <v>4</v>
      </c>
      <c r="AH42" s="12">
        <v>2</v>
      </c>
      <c r="AI42" s="1">
        <v>2</v>
      </c>
      <c r="AJ42" s="1">
        <v>3</v>
      </c>
      <c r="AK42" s="1">
        <v>1</v>
      </c>
      <c r="AL42" s="1">
        <v>3</v>
      </c>
      <c r="AM42" s="18">
        <v>3</v>
      </c>
      <c r="AN42" s="28">
        <f t="shared" si="3"/>
        <v>35</v>
      </c>
      <c r="AO42" s="27" t="str">
        <f t="shared" si="1"/>
        <v>Sedang</v>
      </c>
      <c r="AP42" s="20">
        <v>1</v>
      </c>
      <c r="AQ42" s="117" t="s">
        <v>45</v>
      </c>
      <c r="AR42" s="23">
        <v>1</v>
      </c>
      <c r="AS42" s="24">
        <v>2020</v>
      </c>
      <c r="AT42" s="126">
        <v>22</v>
      </c>
      <c r="AU42">
        <v>3</v>
      </c>
      <c r="AV42" s="154" t="s">
        <v>609</v>
      </c>
    </row>
    <row r="43" spans="1:48" ht="13" thickBot="1" x14ac:dyDescent="0.3">
      <c r="A43" s="17">
        <v>41</v>
      </c>
      <c r="B43" s="1">
        <v>2</v>
      </c>
      <c r="C43" s="1">
        <v>2</v>
      </c>
      <c r="D43" s="1">
        <v>2</v>
      </c>
      <c r="E43" s="10">
        <v>2</v>
      </c>
      <c r="F43" s="10">
        <v>2</v>
      </c>
      <c r="G43" s="1">
        <v>3</v>
      </c>
      <c r="H43" s="1">
        <v>3</v>
      </c>
      <c r="I43" s="1">
        <v>2</v>
      </c>
      <c r="J43" s="1">
        <v>2</v>
      </c>
      <c r="K43" s="10">
        <v>2</v>
      </c>
      <c r="L43" s="1">
        <v>2</v>
      </c>
      <c r="M43" s="1">
        <v>3</v>
      </c>
      <c r="N43" s="1">
        <v>2</v>
      </c>
      <c r="O43" s="1">
        <v>2</v>
      </c>
      <c r="P43" s="1">
        <v>3</v>
      </c>
      <c r="Q43" s="1">
        <v>4</v>
      </c>
      <c r="R43" s="1">
        <v>4</v>
      </c>
      <c r="S43" s="10">
        <v>4</v>
      </c>
      <c r="T43" s="10">
        <v>2</v>
      </c>
      <c r="U43" s="6">
        <v>3</v>
      </c>
      <c r="V43" s="26">
        <f>SUM(Table8[[#This Row],[X.1]:[X.20]])</f>
        <v>51</v>
      </c>
      <c r="W43" s="14" t="str">
        <f t="shared" si="0"/>
        <v>Rendah</v>
      </c>
      <c r="X43" s="20">
        <v>2</v>
      </c>
      <c r="Y43" s="1">
        <v>2</v>
      </c>
      <c r="Z43" s="1">
        <v>2</v>
      </c>
      <c r="AA43" s="1">
        <v>2</v>
      </c>
      <c r="AB43" s="1">
        <v>2</v>
      </c>
      <c r="AC43" s="1">
        <v>3</v>
      </c>
      <c r="AD43" s="1">
        <v>2</v>
      </c>
      <c r="AE43" s="1">
        <v>3</v>
      </c>
      <c r="AF43" s="1">
        <v>3</v>
      </c>
      <c r="AG43" s="1">
        <v>3</v>
      </c>
      <c r="AH43" s="12">
        <v>2</v>
      </c>
      <c r="AI43" s="1">
        <v>2</v>
      </c>
      <c r="AJ43" s="1">
        <v>3</v>
      </c>
      <c r="AK43" s="1">
        <v>2</v>
      </c>
      <c r="AL43" s="1">
        <v>2</v>
      </c>
      <c r="AM43" s="18">
        <v>3</v>
      </c>
      <c r="AN43" s="28">
        <f t="shared" si="3"/>
        <v>36</v>
      </c>
      <c r="AO43" s="27" t="str">
        <f t="shared" si="1"/>
        <v>Sedang</v>
      </c>
      <c r="AP43" s="20">
        <v>1</v>
      </c>
      <c r="AQ43" s="117" t="s">
        <v>45</v>
      </c>
      <c r="AR43" s="23">
        <v>1</v>
      </c>
      <c r="AS43" s="24">
        <v>2020</v>
      </c>
      <c r="AT43" s="126">
        <v>21</v>
      </c>
      <c r="AU43">
        <v>3</v>
      </c>
      <c r="AV43" s="154" t="s">
        <v>609</v>
      </c>
    </row>
    <row r="44" spans="1:48" ht="13" thickBot="1" x14ac:dyDescent="0.3">
      <c r="A44" s="17">
        <v>42</v>
      </c>
      <c r="B44" s="1">
        <v>4</v>
      </c>
      <c r="C44" s="1">
        <v>5</v>
      </c>
      <c r="D44" s="1">
        <v>3</v>
      </c>
      <c r="E44" s="10">
        <v>2</v>
      </c>
      <c r="F44" s="10">
        <v>1</v>
      </c>
      <c r="G44" s="1">
        <v>4</v>
      </c>
      <c r="H44" s="1">
        <v>2</v>
      </c>
      <c r="I44" s="1">
        <v>2</v>
      </c>
      <c r="J44" s="1">
        <v>3</v>
      </c>
      <c r="K44" s="10">
        <v>1</v>
      </c>
      <c r="L44" s="1">
        <v>3</v>
      </c>
      <c r="M44" s="1">
        <v>4</v>
      </c>
      <c r="N44" s="1">
        <v>5</v>
      </c>
      <c r="O44" s="1">
        <v>2</v>
      </c>
      <c r="P44" s="1">
        <v>4</v>
      </c>
      <c r="Q44" s="1">
        <v>5</v>
      </c>
      <c r="R44" s="1">
        <v>5</v>
      </c>
      <c r="S44" s="10">
        <v>4</v>
      </c>
      <c r="T44" s="10">
        <v>1</v>
      </c>
      <c r="U44" s="6">
        <v>5</v>
      </c>
      <c r="V44" s="26">
        <f>SUM(Table8[[#This Row],[X.1]:[X.20]])</f>
        <v>65</v>
      </c>
      <c r="W44" s="14" t="str">
        <f t="shared" si="0"/>
        <v>Sedang</v>
      </c>
      <c r="X44" s="20">
        <v>3</v>
      </c>
      <c r="Y44" s="1">
        <v>4</v>
      </c>
      <c r="Z44" s="1">
        <v>2</v>
      </c>
      <c r="AA44" s="1">
        <v>3</v>
      </c>
      <c r="AB44" s="1">
        <v>4</v>
      </c>
      <c r="AC44" s="1">
        <v>4</v>
      </c>
      <c r="AD44" s="1">
        <v>4</v>
      </c>
      <c r="AE44" s="1">
        <v>2</v>
      </c>
      <c r="AF44" s="1">
        <v>2</v>
      </c>
      <c r="AG44" s="1">
        <v>3</v>
      </c>
      <c r="AH44" s="12">
        <v>4</v>
      </c>
      <c r="AI44" s="1">
        <v>3</v>
      </c>
      <c r="AJ44" s="1">
        <v>4</v>
      </c>
      <c r="AK44" s="1">
        <v>1</v>
      </c>
      <c r="AL44" s="1">
        <v>3</v>
      </c>
      <c r="AM44" s="18">
        <v>1</v>
      </c>
      <c r="AN44" s="28">
        <f t="shared" si="3"/>
        <v>44</v>
      </c>
      <c r="AO44" s="27" t="str">
        <f t="shared" si="1"/>
        <v>Tinggi</v>
      </c>
      <c r="AP44" s="20">
        <v>1</v>
      </c>
      <c r="AQ44" s="117" t="s">
        <v>45</v>
      </c>
      <c r="AR44" s="23">
        <v>2</v>
      </c>
      <c r="AS44" s="24">
        <v>2021</v>
      </c>
      <c r="AT44" s="126">
        <v>19</v>
      </c>
      <c r="AU44">
        <v>1</v>
      </c>
      <c r="AV44" s="154" t="s">
        <v>609</v>
      </c>
    </row>
    <row r="45" spans="1:48" ht="13" thickBot="1" x14ac:dyDescent="0.3">
      <c r="A45" s="17">
        <v>43</v>
      </c>
      <c r="B45" s="1">
        <v>4</v>
      </c>
      <c r="C45" s="1">
        <v>4</v>
      </c>
      <c r="D45" s="1">
        <v>4</v>
      </c>
      <c r="E45" s="10">
        <v>3</v>
      </c>
      <c r="F45" s="10">
        <v>4</v>
      </c>
      <c r="G45" s="1">
        <v>4</v>
      </c>
      <c r="H45" s="1">
        <v>5</v>
      </c>
      <c r="I45" s="1">
        <v>3</v>
      </c>
      <c r="J45" s="1">
        <v>3</v>
      </c>
      <c r="K45" s="10">
        <v>4</v>
      </c>
      <c r="L45" s="1">
        <v>3</v>
      </c>
      <c r="M45" s="1">
        <v>4</v>
      </c>
      <c r="N45" s="1">
        <v>4</v>
      </c>
      <c r="O45" s="1">
        <v>3</v>
      </c>
      <c r="P45" s="1">
        <v>4</v>
      </c>
      <c r="Q45" s="1">
        <v>3</v>
      </c>
      <c r="R45" s="1">
        <v>3</v>
      </c>
      <c r="S45" s="10">
        <v>4</v>
      </c>
      <c r="T45" s="10">
        <v>4</v>
      </c>
      <c r="U45" s="6">
        <v>4</v>
      </c>
      <c r="V45" s="26">
        <f>SUM(Table8[[#This Row],[X.1]:[X.20]])</f>
        <v>74</v>
      </c>
      <c r="W45" s="14" t="str">
        <f t="shared" si="0"/>
        <v>Tinggi</v>
      </c>
      <c r="X45" s="20">
        <v>4</v>
      </c>
      <c r="Y45" s="1">
        <v>3</v>
      </c>
      <c r="Z45" s="1">
        <v>2</v>
      </c>
      <c r="AA45" s="1">
        <v>2</v>
      </c>
      <c r="AB45" s="1">
        <v>2</v>
      </c>
      <c r="AC45" s="1">
        <v>4</v>
      </c>
      <c r="AD45" s="1">
        <v>2</v>
      </c>
      <c r="AE45" s="1">
        <v>3</v>
      </c>
      <c r="AF45" s="1">
        <v>3</v>
      </c>
      <c r="AG45" s="1">
        <v>2</v>
      </c>
      <c r="AH45" s="12">
        <v>3</v>
      </c>
      <c r="AI45" s="1">
        <v>3</v>
      </c>
      <c r="AJ45" s="1">
        <v>3</v>
      </c>
      <c r="AK45" s="1">
        <v>1</v>
      </c>
      <c r="AL45" s="1">
        <v>2</v>
      </c>
      <c r="AM45" s="18">
        <v>3</v>
      </c>
      <c r="AN45" s="28">
        <f t="shared" si="3"/>
        <v>38</v>
      </c>
      <c r="AO45" s="27" t="str">
        <f t="shared" si="1"/>
        <v>Sedang</v>
      </c>
      <c r="AP45" s="20">
        <v>2</v>
      </c>
      <c r="AQ45" s="117" t="s">
        <v>55</v>
      </c>
      <c r="AR45" s="23">
        <v>2</v>
      </c>
      <c r="AS45" s="24">
        <v>2021</v>
      </c>
      <c r="AT45" s="126">
        <v>19</v>
      </c>
      <c r="AU45">
        <v>1</v>
      </c>
      <c r="AV45" s="154" t="s">
        <v>609</v>
      </c>
    </row>
    <row r="46" spans="1:48" ht="13" thickBot="1" x14ac:dyDescent="0.3">
      <c r="A46" s="17">
        <v>44</v>
      </c>
      <c r="B46" s="1">
        <v>3</v>
      </c>
      <c r="C46" s="1">
        <v>3</v>
      </c>
      <c r="D46" s="1">
        <v>2</v>
      </c>
      <c r="E46" s="10">
        <v>4</v>
      </c>
      <c r="F46" s="10">
        <v>4</v>
      </c>
      <c r="G46" s="1">
        <v>3</v>
      </c>
      <c r="H46" s="1">
        <v>2</v>
      </c>
      <c r="I46" s="1">
        <v>2</v>
      </c>
      <c r="J46" s="1">
        <v>2</v>
      </c>
      <c r="K46" s="10">
        <v>5</v>
      </c>
      <c r="L46" s="1">
        <v>3</v>
      </c>
      <c r="M46" s="1">
        <v>3</v>
      </c>
      <c r="N46" s="1">
        <v>2</v>
      </c>
      <c r="O46" s="1">
        <v>2</v>
      </c>
      <c r="P46" s="1">
        <v>3</v>
      </c>
      <c r="Q46" s="1">
        <v>3</v>
      </c>
      <c r="R46" s="1">
        <v>4</v>
      </c>
      <c r="S46" s="10">
        <v>4</v>
      </c>
      <c r="T46" s="10">
        <v>4</v>
      </c>
      <c r="U46" s="6">
        <v>4</v>
      </c>
      <c r="V46" s="26">
        <f>SUM(Table8[[#This Row],[X.1]:[X.20]])</f>
        <v>62</v>
      </c>
      <c r="W46" s="14" t="str">
        <f t="shared" si="0"/>
        <v>Sedang</v>
      </c>
      <c r="X46" s="20">
        <v>3</v>
      </c>
      <c r="Y46" s="1">
        <v>1</v>
      </c>
      <c r="Z46" s="1">
        <v>1</v>
      </c>
      <c r="AA46" s="1">
        <v>2</v>
      </c>
      <c r="AB46" s="1">
        <v>2</v>
      </c>
      <c r="AC46" s="1">
        <v>4</v>
      </c>
      <c r="AD46" s="1">
        <v>2</v>
      </c>
      <c r="AE46" s="1">
        <v>2</v>
      </c>
      <c r="AF46" s="1">
        <v>3</v>
      </c>
      <c r="AG46" s="1">
        <v>3</v>
      </c>
      <c r="AH46" s="12">
        <v>1</v>
      </c>
      <c r="AI46" s="1">
        <v>2</v>
      </c>
      <c r="AJ46" s="1">
        <v>3</v>
      </c>
      <c r="AK46" s="1">
        <v>2</v>
      </c>
      <c r="AL46" s="1">
        <v>3</v>
      </c>
      <c r="AM46" s="18">
        <v>2</v>
      </c>
      <c r="AN46" s="28">
        <f t="shared" si="3"/>
        <v>33</v>
      </c>
      <c r="AO46" s="27" t="str">
        <f t="shared" si="1"/>
        <v>Sedang</v>
      </c>
      <c r="AP46" s="20">
        <v>1</v>
      </c>
      <c r="AQ46" s="117" t="s">
        <v>45</v>
      </c>
      <c r="AR46" s="23">
        <v>2</v>
      </c>
      <c r="AS46" s="24">
        <v>2021</v>
      </c>
      <c r="AT46" s="126">
        <v>19</v>
      </c>
      <c r="AU46">
        <v>1</v>
      </c>
      <c r="AV46" s="154" t="s">
        <v>609</v>
      </c>
    </row>
    <row r="47" spans="1:48" ht="13" thickBot="1" x14ac:dyDescent="0.3">
      <c r="A47" s="17">
        <v>45</v>
      </c>
      <c r="B47" s="1">
        <v>1</v>
      </c>
      <c r="C47" s="1">
        <v>1</v>
      </c>
      <c r="D47" s="1">
        <v>1</v>
      </c>
      <c r="E47" s="10">
        <v>1</v>
      </c>
      <c r="F47" s="10">
        <v>4</v>
      </c>
      <c r="G47" s="1">
        <v>1</v>
      </c>
      <c r="H47" s="1">
        <v>1</v>
      </c>
      <c r="I47" s="1">
        <v>1</v>
      </c>
      <c r="J47" s="1">
        <v>1</v>
      </c>
      <c r="K47" s="10">
        <v>1</v>
      </c>
      <c r="L47" s="1">
        <v>1</v>
      </c>
      <c r="M47" s="1">
        <v>4</v>
      </c>
      <c r="N47" s="1">
        <v>1</v>
      </c>
      <c r="O47" s="1">
        <v>1</v>
      </c>
      <c r="P47" s="1">
        <v>2</v>
      </c>
      <c r="Q47" s="1">
        <v>3</v>
      </c>
      <c r="R47" s="1">
        <v>3</v>
      </c>
      <c r="S47" s="10">
        <v>2</v>
      </c>
      <c r="T47" s="10">
        <v>1</v>
      </c>
      <c r="U47" s="6">
        <v>4</v>
      </c>
      <c r="V47" s="26">
        <f>SUM(Table8[[#This Row],[X.1]:[X.20]])</f>
        <v>35</v>
      </c>
      <c r="W47" s="14" t="str">
        <f t="shared" si="0"/>
        <v>Sangat Rendah</v>
      </c>
      <c r="X47" s="20">
        <v>1</v>
      </c>
      <c r="Y47" s="1">
        <v>4</v>
      </c>
      <c r="Z47" s="1">
        <v>4</v>
      </c>
      <c r="AA47" s="1">
        <v>3</v>
      </c>
      <c r="AB47" s="1">
        <v>1</v>
      </c>
      <c r="AC47" s="1">
        <v>3</v>
      </c>
      <c r="AD47" s="1">
        <v>2</v>
      </c>
      <c r="AE47" s="1">
        <v>1</v>
      </c>
      <c r="AF47" s="1">
        <v>2</v>
      </c>
      <c r="AG47" s="1">
        <v>3</v>
      </c>
      <c r="AH47" s="12">
        <v>3</v>
      </c>
      <c r="AI47" s="1">
        <v>2</v>
      </c>
      <c r="AJ47" s="1">
        <v>2</v>
      </c>
      <c r="AK47" s="1">
        <v>1</v>
      </c>
      <c r="AL47" s="1">
        <v>2</v>
      </c>
      <c r="AM47" s="18">
        <v>3</v>
      </c>
      <c r="AN47" s="28">
        <f t="shared" si="3"/>
        <v>36</v>
      </c>
      <c r="AO47" s="27" t="str">
        <f t="shared" si="1"/>
        <v>Sedang</v>
      </c>
      <c r="AP47" s="20">
        <v>1</v>
      </c>
      <c r="AQ47" s="117" t="s">
        <v>45</v>
      </c>
      <c r="AR47" s="23">
        <v>1</v>
      </c>
      <c r="AS47" s="24">
        <v>2020</v>
      </c>
      <c r="AT47" s="126">
        <v>22</v>
      </c>
      <c r="AU47">
        <v>4</v>
      </c>
      <c r="AV47" s="154" t="s">
        <v>609</v>
      </c>
    </row>
    <row r="48" spans="1:48" ht="13" thickBot="1" x14ac:dyDescent="0.3">
      <c r="A48" s="17">
        <v>46</v>
      </c>
      <c r="B48" s="1">
        <v>1</v>
      </c>
      <c r="C48" s="1">
        <v>1</v>
      </c>
      <c r="D48" s="1">
        <v>3</v>
      </c>
      <c r="E48" s="10">
        <v>2</v>
      </c>
      <c r="F48" s="10">
        <v>2</v>
      </c>
      <c r="G48" s="1">
        <v>3</v>
      </c>
      <c r="H48" s="1">
        <v>2</v>
      </c>
      <c r="I48" s="1">
        <v>2</v>
      </c>
      <c r="J48" s="1">
        <v>3</v>
      </c>
      <c r="K48" s="10">
        <v>2</v>
      </c>
      <c r="L48" s="1">
        <v>2</v>
      </c>
      <c r="M48" s="1">
        <v>4</v>
      </c>
      <c r="N48" s="1">
        <v>2</v>
      </c>
      <c r="O48" s="1">
        <v>2</v>
      </c>
      <c r="P48" s="1">
        <v>3</v>
      </c>
      <c r="Q48" s="1">
        <v>2</v>
      </c>
      <c r="R48" s="1">
        <v>2</v>
      </c>
      <c r="S48" s="10">
        <v>2</v>
      </c>
      <c r="T48" s="10">
        <v>2</v>
      </c>
      <c r="U48" s="6">
        <v>3</v>
      </c>
      <c r="V48" s="26">
        <f>SUM(Table8[[#This Row],[X.1]:[X.20]])</f>
        <v>45</v>
      </c>
      <c r="W48" s="14" t="str">
        <f t="shared" si="0"/>
        <v>Rendah</v>
      </c>
      <c r="X48" s="20">
        <v>2</v>
      </c>
      <c r="Y48" s="1">
        <v>4</v>
      </c>
      <c r="Z48" s="1">
        <v>2</v>
      </c>
      <c r="AA48" s="1">
        <v>3</v>
      </c>
      <c r="AB48" s="1">
        <v>2</v>
      </c>
      <c r="AC48" s="1">
        <v>3</v>
      </c>
      <c r="AD48" s="1">
        <v>3</v>
      </c>
      <c r="AE48" s="1">
        <v>2</v>
      </c>
      <c r="AF48" s="1">
        <v>2</v>
      </c>
      <c r="AG48" s="1">
        <v>4</v>
      </c>
      <c r="AH48" s="12">
        <v>2</v>
      </c>
      <c r="AI48" s="1">
        <v>3</v>
      </c>
      <c r="AJ48" s="1">
        <v>2</v>
      </c>
      <c r="AK48" s="1">
        <v>2</v>
      </c>
      <c r="AL48" s="1">
        <v>3</v>
      </c>
      <c r="AM48" s="18">
        <v>4</v>
      </c>
      <c r="AN48" s="28">
        <f t="shared" si="3"/>
        <v>41</v>
      </c>
      <c r="AO48" s="27" t="str">
        <f t="shared" si="1"/>
        <v>Tinggi</v>
      </c>
      <c r="AP48" s="20">
        <v>1</v>
      </c>
      <c r="AQ48" s="117" t="s">
        <v>45</v>
      </c>
      <c r="AR48" s="23">
        <v>2</v>
      </c>
      <c r="AS48" s="24">
        <v>2021</v>
      </c>
      <c r="AT48" s="126">
        <v>19</v>
      </c>
      <c r="AU48">
        <v>1</v>
      </c>
      <c r="AV48" s="154" t="s">
        <v>609</v>
      </c>
    </row>
    <row r="49" spans="1:48" ht="13" thickBot="1" x14ac:dyDescent="0.3">
      <c r="A49" s="17">
        <v>47</v>
      </c>
      <c r="B49" s="1">
        <v>4</v>
      </c>
      <c r="C49" s="1">
        <v>4</v>
      </c>
      <c r="D49" s="1">
        <v>3</v>
      </c>
      <c r="E49" s="10">
        <v>2</v>
      </c>
      <c r="F49" s="10">
        <v>3</v>
      </c>
      <c r="G49" s="1">
        <v>3</v>
      </c>
      <c r="H49" s="1">
        <v>3</v>
      </c>
      <c r="I49" s="1">
        <v>2</v>
      </c>
      <c r="J49" s="1">
        <v>3</v>
      </c>
      <c r="K49" s="10">
        <v>4</v>
      </c>
      <c r="L49" s="1">
        <v>3</v>
      </c>
      <c r="M49" s="1">
        <v>3</v>
      </c>
      <c r="N49" s="1">
        <v>3</v>
      </c>
      <c r="O49" s="1">
        <v>3</v>
      </c>
      <c r="P49" s="1">
        <v>2</v>
      </c>
      <c r="Q49" s="1">
        <v>3</v>
      </c>
      <c r="R49" s="1">
        <v>5</v>
      </c>
      <c r="S49" s="10">
        <v>3</v>
      </c>
      <c r="T49" s="10">
        <v>3</v>
      </c>
      <c r="U49" s="6">
        <v>3</v>
      </c>
      <c r="V49" s="26">
        <f>SUM(Table8[[#This Row],[X.1]:[X.20]])</f>
        <v>62</v>
      </c>
      <c r="W49" s="14" t="str">
        <f t="shared" si="0"/>
        <v>Sedang</v>
      </c>
      <c r="X49" s="20">
        <v>3</v>
      </c>
      <c r="Y49" s="1">
        <v>3</v>
      </c>
      <c r="Z49" s="1">
        <v>2</v>
      </c>
      <c r="AA49" s="1">
        <v>2</v>
      </c>
      <c r="AB49" s="1">
        <v>2</v>
      </c>
      <c r="AC49" s="1">
        <v>4</v>
      </c>
      <c r="AD49" s="1">
        <v>3</v>
      </c>
      <c r="AE49" s="1">
        <v>2</v>
      </c>
      <c r="AF49" s="1">
        <v>3</v>
      </c>
      <c r="AG49" s="1">
        <v>3</v>
      </c>
      <c r="AH49" s="12">
        <v>3</v>
      </c>
      <c r="AI49" s="1">
        <v>2</v>
      </c>
      <c r="AJ49" s="1">
        <v>2</v>
      </c>
      <c r="AK49" s="1">
        <v>2</v>
      </c>
      <c r="AL49" s="1">
        <v>3</v>
      </c>
      <c r="AM49" s="18">
        <v>2</v>
      </c>
      <c r="AN49" s="28">
        <f t="shared" si="3"/>
        <v>38</v>
      </c>
      <c r="AO49" s="27" t="str">
        <f t="shared" si="1"/>
        <v>Sedang</v>
      </c>
      <c r="AP49" s="20">
        <v>1</v>
      </c>
      <c r="AQ49" s="117" t="s">
        <v>45</v>
      </c>
      <c r="AR49" s="23">
        <v>2</v>
      </c>
      <c r="AS49" s="24">
        <v>2020</v>
      </c>
      <c r="AT49" s="126">
        <v>21</v>
      </c>
      <c r="AU49">
        <v>3</v>
      </c>
      <c r="AV49" s="154" t="s">
        <v>609</v>
      </c>
    </row>
    <row r="50" spans="1:48" ht="13" thickBot="1" x14ac:dyDescent="0.3">
      <c r="A50" s="17">
        <v>48</v>
      </c>
      <c r="B50" s="1">
        <v>5</v>
      </c>
      <c r="C50" s="1">
        <v>5</v>
      </c>
      <c r="D50" s="1">
        <v>4</v>
      </c>
      <c r="E50" s="10">
        <v>4</v>
      </c>
      <c r="F50" s="10">
        <v>4</v>
      </c>
      <c r="G50" s="1">
        <v>5</v>
      </c>
      <c r="H50" s="1">
        <v>4</v>
      </c>
      <c r="I50" s="1">
        <v>4</v>
      </c>
      <c r="J50" s="1">
        <v>5</v>
      </c>
      <c r="K50" s="10">
        <v>2</v>
      </c>
      <c r="L50" s="1">
        <v>2</v>
      </c>
      <c r="M50" s="1">
        <v>3</v>
      </c>
      <c r="N50" s="1">
        <v>4</v>
      </c>
      <c r="O50" s="1">
        <v>5</v>
      </c>
      <c r="P50" s="1">
        <v>3</v>
      </c>
      <c r="Q50" s="1">
        <v>1</v>
      </c>
      <c r="R50" s="1">
        <v>5</v>
      </c>
      <c r="S50" s="10">
        <v>1</v>
      </c>
      <c r="T50" s="10">
        <v>2</v>
      </c>
      <c r="U50" s="6">
        <v>2</v>
      </c>
      <c r="V50" s="26">
        <f>SUM(Table8[[#This Row],[X.1]:[X.20]])</f>
        <v>70</v>
      </c>
      <c r="W50" s="14" t="str">
        <f t="shared" si="0"/>
        <v>Tinggi</v>
      </c>
      <c r="X50" s="20">
        <v>4</v>
      </c>
      <c r="Y50" s="1">
        <v>2</v>
      </c>
      <c r="Z50" s="1">
        <v>1</v>
      </c>
      <c r="AA50" s="1">
        <v>3</v>
      </c>
      <c r="AB50" s="1">
        <v>1</v>
      </c>
      <c r="AC50" s="1">
        <v>3</v>
      </c>
      <c r="AD50" s="1">
        <v>2</v>
      </c>
      <c r="AE50" s="1">
        <v>1</v>
      </c>
      <c r="AF50" s="1">
        <v>4</v>
      </c>
      <c r="AG50" s="1">
        <v>3</v>
      </c>
      <c r="AH50" s="12">
        <v>2</v>
      </c>
      <c r="AI50" s="1">
        <v>2</v>
      </c>
      <c r="AJ50" s="1">
        <v>3</v>
      </c>
      <c r="AK50" s="1">
        <v>3</v>
      </c>
      <c r="AL50" s="1">
        <v>2</v>
      </c>
      <c r="AM50" s="18">
        <v>3</v>
      </c>
      <c r="AN50" s="28">
        <f t="shared" si="3"/>
        <v>35</v>
      </c>
      <c r="AO50" s="27" t="str">
        <f t="shared" si="1"/>
        <v>Sedang</v>
      </c>
      <c r="AP50" s="20">
        <v>1</v>
      </c>
      <c r="AQ50" s="117" t="s">
        <v>45</v>
      </c>
      <c r="AR50" s="23">
        <v>1</v>
      </c>
      <c r="AS50" s="24">
        <v>2020</v>
      </c>
      <c r="AT50" s="126">
        <v>22</v>
      </c>
      <c r="AU50">
        <v>4</v>
      </c>
      <c r="AV50" s="154" t="s">
        <v>609</v>
      </c>
    </row>
    <row r="51" spans="1:48" ht="13" thickBot="1" x14ac:dyDescent="0.3">
      <c r="A51" s="17">
        <v>49</v>
      </c>
      <c r="B51" s="1">
        <v>5</v>
      </c>
      <c r="C51" s="1">
        <v>4</v>
      </c>
      <c r="D51" s="1">
        <v>2</v>
      </c>
      <c r="E51" s="10">
        <v>4</v>
      </c>
      <c r="F51" s="10">
        <v>1</v>
      </c>
      <c r="G51" s="1">
        <v>3</v>
      </c>
      <c r="H51" s="1">
        <v>3</v>
      </c>
      <c r="I51" s="1">
        <v>2</v>
      </c>
      <c r="J51" s="1">
        <v>4</v>
      </c>
      <c r="K51" s="10">
        <v>3</v>
      </c>
      <c r="L51" s="1">
        <v>2</v>
      </c>
      <c r="M51" s="1">
        <v>2</v>
      </c>
      <c r="N51" s="1">
        <v>4</v>
      </c>
      <c r="O51" s="1">
        <v>2</v>
      </c>
      <c r="P51" s="1">
        <v>5</v>
      </c>
      <c r="Q51" s="1">
        <v>5</v>
      </c>
      <c r="R51" s="1">
        <v>5</v>
      </c>
      <c r="S51" s="10">
        <v>1</v>
      </c>
      <c r="T51" s="10">
        <v>3</v>
      </c>
      <c r="U51" s="6">
        <v>5</v>
      </c>
      <c r="V51" s="26">
        <f>SUM(Table8[[#This Row],[X.1]:[X.20]])</f>
        <v>65</v>
      </c>
      <c r="W51" s="14" t="str">
        <f t="shared" si="0"/>
        <v>Sedang</v>
      </c>
      <c r="X51" s="20">
        <v>3</v>
      </c>
      <c r="Y51" s="1">
        <v>3</v>
      </c>
      <c r="Z51" s="1">
        <v>4</v>
      </c>
      <c r="AA51" s="1">
        <v>4</v>
      </c>
      <c r="AB51" s="1">
        <v>2</v>
      </c>
      <c r="AC51" s="1">
        <v>4</v>
      </c>
      <c r="AD51" s="1">
        <v>3</v>
      </c>
      <c r="AE51" s="1">
        <v>3</v>
      </c>
      <c r="AF51" s="1">
        <v>4</v>
      </c>
      <c r="AG51" s="1">
        <v>2</v>
      </c>
      <c r="AH51" s="12">
        <v>2</v>
      </c>
      <c r="AI51" s="1">
        <v>2</v>
      </c>
      <c r="AJ51" s="1">
        <v>4</v>
      </c>
      <c r="AK51" s="1">
        <v>1</v>
      </c>
      <c r="AL51" s="1">
        <v>1</v>
      </c>
      <c r="AM51" s="18">
        <v>1</v>
      </c>
      <c r="AN51" s="28">
        <f t="shared" si="3"/>
        <v>40</v>
      </c>
      <c r="AO51" s="27" t="str">
        <f t="shared" si="1"/>
        <v>Tinggi</v>
      </c>
      <c r="AP51" s="20">
        <v>2</v>
      </c>
      <c r="AQ51" s="117" t="s">
        <v>55</v>
      </c>
      <c r="AR51" s="23">
        <v>2</v>
      </c>
      <c r="AS51" s="24">
        <v>2021</v>
      </c>
      <c r="AT51" s="126">
        <v>20</v>
      </c>
      <c r="AU51">
        <v>2</v>
      </c>
      <c r="AV51" s="154" t="s">
        <v>614</v>
      </c>
    </row>
    <row r="52" spans="1:48" ht="13" thickBot="1" x14ac:dyDescent="0.3">
      <c r="A52" s="17">
        <v>50</v>
      </c>
      <c r="B52" s="1">
        <v>4</v>
      </c>
      <c r="C52" s="1">
        <v>4</v>
      </c>
      <c r="D52" s="1">
        <v>3</v>
      </c>
      <c r="E52" s="10">
        <v>4</v>
      </c>
      <c r="F52" s="10">
        <v>1</v>
      </c>
      <c r="G52" s="1">
        <v>5</v>
      </c>
      <c r="H52" s="1">
        <v>4</v>
      </c>
      <c r="I52" s="1">
        <v>2</v>
      </c>
      <c r="J52" s="1">
        <v>4</v>
      </c>
      <c r="K52" s="10">
        <v>2</v>
      </c>
      <c r="L52" s="1">
        <v>4</v>
      </c>
      <c r="M52" s="1">
        <v>2</v>
      </c>
      <c r="N52" s="1">
        <v>4</v>
      </c>
      <c r="O52" s="1">
        <v>2</v>
      </c>
      <c r="P52" s="1">
        <v>4</v>
      </c>
      <c r="Q52" s="1">
        <v>5</v>
      </c>
      <c r="R52" s="1">
        <v>4</v>
      </c>
      <c r="S52" s="10">
        <v>4</v>
      </c>
      <c r="T52" s="10">
        <v>1</v>
      </c>
      <c r="U52" s="6">
        <v>5</v>
      </c>
      <c r="V52" s="26">
        <f>SUM(Table8[[#This Row],[X.1]:[X.20]])</f>
        <v>68</v>
      </c>
      <c r="W52" s="14" t="str">
        <f t="shared" si="0"/>
        <v>Tinggi</v>
      </c>
      <c r="X52" s="20">
        <v>4</v>
      </c>
      <c r="Y52" s="1">
        <v>3</v>
      </c>
      <c r="Z52" s="1">
        <v>2</v>
      </c>
      <c r="AA52" s="1">
        <v>1</v>
      </c>
      <c r="AB52" s="1">
        <v>1</v>
      </c>
      <c r="AC52" s="1">
        <v>3</v>
      </c>
      <c r="AD52" s="1">
        <v>2</v>
      </c>
      <c r="AE52" s="1">
        <v>1</v>
      </c>
      <c r="AF52" s="1">
        <v>3</v>
      </c>
      <c r="AG52" s="1">
        <v>2</v>
      </c>
      <c r="AH52" s="12">
        <v>2</v>
      </c>
      <c r="AI52" s="1">
        <v>1</v>
      </c>
      <c r="AJ52" s="1">
        <v>3</v>
      </c>
      <c r="AK52" s="1">
        <v>1</v>
      </c>
      <c r="AL52" s="1">
        <v>1</v>
      </c>
      <c r="AM52" s="18">
        <v>2</v>
      </c>
      <c r="AN52" s="28">
        <f t="shared" si="3"/>
        <v>28</v>
      </c>
      <c r="AO52" s="27" t="str">
        <f t="shared" si="1"/>
        <v>Rendah</v>
      </c>
      <c r="AP52" s="20">
        <v>1</v>
      </c>
      <c r="AQ52" s="117" t="s">
        <v>45</v>
      </c>
      <c r="AR52" s="23">
        <v>2</v>
      </c>
      <c r="AS52" s="24">
        <v>2021</v>
      </c>
      <c r="AT52" s="126">
        <v>20</v>
      </c>
      <c r="AU52">
        <v>2</v>
      </c>
      <c r="AV52" s="154" t="s">
        <v>611</v>
      </c>
    </row>
    <row r="53" spans="1:48" ht="13" thickBot="1" x14ac:dyDescent="0.3">
      <c r="A53" s="17">
        <v>51</v>
      </c>
      <c r="B53" s="1">
        <v>5</v>
      </c>
      <c r="C53" s="1">
        <v>5</v>
      </c>
      <c r="D53" s="1">
        <v>4</v>
      </c>
      <c r="E53" s="10">
        <v>4</v>
      </c>
      <c r="F53" s="10">
        <v>2</v>
      </c>
      <c r="G53" s="1">
        <v>5</v>
      </c>
      <c r="H53" s="1">
        <v>4</v>
      </c>
      <c r="I53" s="1">
        <v>4</v>
      </c>
      <c r="J53" s="1">
        <v>5</v>
      </c>
      <c r="K53" s="10">
        <v>2</v>
      </c>
      <c r="L53" s="1">
        <v>3</v>
      </c>
      <c r="M53" s="1">
        <v>3</v>
      </c>
      <c r="N53" s="1">
        <v>5</v>
      </c>
      <c r="O53" s="1">
        <v>4</v>
      </c>
      <c r="P53" s="1">
        <v>3</v>
      </c>
      <c r="Q53" s="1">
        <v>3</v>
      </c>
      <c r="R53" s="1">
        <v>5</v>
      </c>
      <c r="S53" s="10">
        <v>4</v>
      </c>
      <c r="T53" s="10">
        <v>2</v>
      </c>
      <c r="U53" s="6">
        <v>5</v>
      </c>
      <c r="V53" s="26">
        <f>SUM(Table8[[#This Row],[X.1]:[X.20]])</f>
        <v>77</v>
      </c>
      <c r="W53" s="14" t="str">
        <f t="shared" si="0"/>
        <v>Tinggi</v>
      </c>
      <c r="X53" s="20">
        <v>4</v>
      </c>
      <c r="Y53" s="1">
        <v>2</v>
      </c>
      <c r="Z53" s="1">
        <v>2</v>
      </c>
      <c r="AA53" s="1">
        <v>3</v>
      </c>
      <c r="AB53" s="1">
        <v>1</v>
      </c>
      <c r="AC53" s="1">
        <v>3</v>
      </c>
      <c r="AD53" s="1">
        <v>3</v>
      </c>
      <c r="AE53" s="1">
        <v>3</v>
      </c>
      <c r="AF53" s="1">
        <v>4</v>
      </c>
      <c r="AG53" s="1">
        <v>4</v>
      </c>
      <c r="AH53" s="12">
        <v>3</v>
      </c>
      <c r="AI53" s="1">
        <v>2</v>
      </c>
      <c r="AJ53" s="1">
        <v>4</v>
      </c>
      <c r="AK53" s="1">
        <v>3</v>
      </c>
      <c r="AL53" s="1">
        <v>4</v>
      </c>
      <c r="AM53" s="18">
        <v>4</v>
      </c>
      <c r="AN53" s="28">
        <f t="shared" si="3"/>
        <v>45</v>
      </c>
      <c r="AO53" s="27" t="str">
        <f t="shared" si="1"/>
        <v>Tinggi</v>
      </c>
      <c r="AP53" s="20">
        <v>1</v>
      </c>
      <c r="AQ53" s="117" t="s">
        <v>45</v>
      </c>
      <c r="AR53" s="23">
        <v>2</v>
      </c>
      <c r="AS53" s="24">
        <v>2021</v>
      </c>
      <c r="AT53" s="126">
        <v>19</v>
      </c>
      <c r="AU53">
        <v>1</v>
      </c>
      <c r="AV53" s="154" t="s">
        <v>611</v>
      </c>
    </row>
    <row r="54" spans="1:48" ht="13" thickBot="1" x14ac:dyDescent="0.3">
      <c r="A54" s="17">
        <v>52</v>
      </c>
      <c r="B54" s="1">
        <v>5</v>
      </c>
      <c r="C54" s="1">
        <v>5</v>
      </c>
      <c r="D54" s="1">
        <v>4</v>
      </c>
      <c r="E54" s="10">
        <v>2</v>
      </c>
      <c r="F54" s="10">
        <v>2</v>
      </c>
      <c r="G54" s="1">
        <v>5</v>
      </c>
      <c r="H54" s="1">
        <v>5</v>
      </c>
      <c r="I54" s="1">
        <v>5</v>
      </c>
      <c r="J54" s="1">
        <v>4</v>
      </c>
      <c r="K54" s="10">
        <v>2</v>
      </c>
      <c r="L54" s="1">
        <v>2</v>
      </c>
      <c r="M54" s="1">
        <v>2</v>
      </c>
      <c r="N54" s="1">
        <v>3</v>
      </c>
      <c r="O54" s="1">
        <v>4</v>
      </c>
      <c r="P54" s="1">
        <v>2</v>
      </c>
      <c r="Q54" s="1">
        <v>4</v>
      </c>
      <c r="R54" s="1">
        <v>4</v>
      </c>
      <c r="S54" s="10">
        <v>1</v>
      </c>
      <c r="T54" s="10">
        <v>1</v>
      </c>
      <c r="U54" s="6">
        <v>4</v>
      </c>
      <c r="V54" s="26">
        <f>SUM(Table8[[#This Row],[X.1]:[X.20]])</f>
        <v>66</v>
      </c>
      <c r="W54" s="14" t="str">
        <f t="shared" si="0"/>
        <v>Sedang</v>
      </c>
      <c r="X54" s="20">
        <v>3</v>
      </c>
      <c r="Y54" s="1">
        <v>3</v>
      </c>
      <c r="Z54" s="1">
        <v>2</v>
      </c>
      <c r="AA54" s="1">
        <v>2</v>
      </c>
      <c r="AB54" s="1">
        <v>2</v>
      </c>
      <c r="AC54" s="1">
        <v>3</v>
      </c>
      <c r="AD54" s="1">
        <v>1</v>
      </c>
      <c r="AE54" s="1">
        <v>1</v>
      </c>
      <c r="AF54" s="1">
        <v>2</v>
      </c>
      <c r="AG54" s="1">
        <v>3</v>
      </c>
      <c r="AH54" s="12">
        <v>3</v>
      </c>
      <c r="AI54" s="1">
        <v>1</v>
      </c>
      <c r="AJ54" s="1">
        <v>3</v>
      </c>
      <c r="AK54" s="1">
        <v>1</v>
      </c>
      <c r="AL54" s="1">
        <v>2</v>
      </c>
      <c r="AM54" s="18">
        <v>3</v>
      </c>
      <c r="AN54" s="28">
        <f t="shared" si="3"/>
        <v>32</v>
      </c>
      <c r="AO54" s="27" t="str">
        <f t="shared" si="1"/>
        <v>Sedang</v>
      </c>
      <c r="AP54" s="20">
        <v>1</v>
      </c>
      <c r="AQ54" s="117" t="s">
        <v>45</v>
      </c>
      <c r="AR54" s="23">
        <v>2</v>
      </c>
      <c r="AS54" s="24">
        <v>2021</v>
      </c>
      <c r="AT54" s="126">
        <v>20</v>
      </c>
      <c r="AU54">
        <v>2</v>
      </c>
      <c r="AV54" s="154" t="s">
        <v>610</v>
      </c>
    </row>
    <row r="55" spans="1:48" ht="13" thickBot="1" x14ac:dyDescent="0.3">
      <c r="A55" s="17">
        <v>53</v>
      </c>
      <c r="B55" s="1">
        <v>3</v>
      </c>
      <c r="C55" s="1">
        <v>3</v>
      </c>
      <c r="D55" s="1">
        <v>1</v>
      </c>
      <c r="E55" s="10">
        <v>3</v>
      </c>
      <c r="F55" s="10">
        <v>3</v>
      </c>
      <c r="G55" s="1">
        <v>2</v>
      </c>
      <c r="H55" s="1">
        <v>1</v>
      </c>
      <c r="I55" s="1">
        <v>1</v>
      </c>
      <c r="J55" s="1">
        <v>1</v>
      </c>
      <c r="K55" s="10">
        <v>4</v>
      </c>
      <c r="L55" s="1">
        <v>2</v>
      </c>
      <c r="M55" s="1">
        <v>4</v>
      </c>
      <c r="N55" s="1">
        <v>3</v>
      </c>
      <c r="O55" s="1">
        <v>2</v>
      </c>
      <c r="P55" s="1">
        <v>1</v>
      </c>
      <c r="Q55" s="1">
        <v>1</v>
      </c>
      <c r="R55" s="1">
        <v>5</v>
      </c>
      <c r="S55" s="10">
        <v>3</v>
      </c>
      <c r="T55" s="10">
        <v>3</v>
      </c>
      <c r="U55" s="6">
        <v>4</v>
      </c>
      <c r="V55" s="26">
        <f>SUM(Table8[[#This Row],[X.1]:[X.20]])</f>
        <v>50</v>
      </c>
      <c r="W55" s="14" t="str">
        <f t="shared" si="0"/>
        <v>Rendah</v>
      </c>
      <c r="X55" s="20">
        <v>2</v>
      </c>
      <c r="Y55" s="1">
        <v>2</v>
      </c>
      <c r="Z55" s="1">
        <v>1</v>
      </c>
      <c r="AA55" s="1">
        <v>1</v>
      </c>
      <c r="AB55" s="1">
        <v>1</v>
      </c>
      <c r="AC55" s="1">
        <v>3</v>
      </c>
      <c r="AD55" s="1">
        <v>1</v>
      </c>
      <c r="AE55" s="1">
        <v>1</v>
      </c>
      <c r="AF55" s="1">
        <v>3</v>
      </c>
      <c r="AG55" s="1">
        <v>3</v>
      </c>
      <c r="AH55" s="12">
        <v>2</v>
      </c>
      <c r="AI55" s="1">
        <v>1</v>
      </c>
      <c r="AJ55" s="1">
        <v>3</v>
      </c>
      <c r="AK55" s="1">
        <v>1</v>
      </c>
      <c r="AL55" s="1">
        <v>1</v>
      </c>
      <c r="AM55" s="18">
        <v>2</v>
      </c>
      <c r="AN55" s="28">
        <f t="shared" si="3"/>
        <v>26</v>
      </c>
      <c r="AO55" s="27" t="str">
        <f t="shared" si="1"/>
        <v>Rendah</v>
      </c>
      <c r="AP55" s="20">
        <v>1</v>
      </c>
      <c r="AQ55" s="117" t="s">
        <v>45</v>
      </c>
      <c r="AR55" s="23">
        <v>1</v>
      </c>
      <c r="AS55" s="24">
        <v>2020</v>
      </c>
      <c r="AT55" s="126">
        <v>22</v>
      </c>
      <c r="AU55">
        <v>4</v>
      </c>
      <c r="AV55" s="154" t="s">
        <v>609</v>
      </c>
    </row>
    <row r="56" spans="1:48" ht="13" thickBot="1" x14ac:dyDescent="0.3">
      <c r="A56" s="17">
        <v>54</v>
      </c>
      <c r="B56" s="1">
        <v>4</v>
      </c>
      <c r="C56" s="1">
        <v>1</v>
      </c>
      <c r="D56" s="1">
        <v>1</v>
      </c>
      <c r="E56" s="10">
        <v>5</v>
      </c>
      <c r="F56" s="10">
        <v>4</v>
      </c>
      <c r="G56" s="1">
        <v>1</v>
      </c>
      <c r="H56" s="1">
        <v>2</v>
      </c>
      <c r="I56" s="1">
        <v>1</v>
      </c>
      <c r="J56" s="1">
        <v>4</v>
      </c>
      <c r="K56" s="10">
        <v>3</v>
      </c>
      <c r="L56" s="1">
        <v>1</v>
      </c>
      <c r="M56" s="1">
        <v>1</v>
      </c>
      <c r="N56" s="1">
        <v>1</v>
      </c>
      <c r="O56" s="1">
        <v>2</v>
      </c>
      <c r="P56" s="1">
        <v>1</v>
      </c>
      <c r="Q56" s="1">
        <v>5</v>
      </c>
      <c r="R56" s="1">
        <v>2</v>
      </c>
      <c r="S56" s="10">
        <v>5</v>
      </c>
      <c r="T56" s="10">
        <v>5</v>
      </c>
      <c r="U56" s="6">
        <v>5</v>
      </c>
      <c r="V56" s="26">
        <f>SUM(Table8[[#This Row],[X.1]:[X.20]])</f>
        <v>54</v>
      </c>
      <c r="W56" s="14" t="str">
        <f t="shared" si="0"/>
        <v>Sedang</v>
      </c>
      <c r="X56" s="20">
        <v>3</v>
      </c>
      <c r="Y56" s="1">
        <v>4</v>
      </c>
      <c r="Z56" s="1">
        <v>1</v>
      </c>
      <c r="AA56" s="1">
        <v>4</v>
      </c>
      <c r="AB56" s="1">
        <v>1</v>
      </c>
      <c r="AC56" s="1">
        <v>3</v>
      </c>
      <c r="AD56" s="1">
        <v>1</v>
      </c>
      <c r="AE56" s="1">
        <v>2</v>
      </c>
      <c r="AF56" s="1">
        <v>1</v>
      </c>
      <c r="AG56" s="1">
        <v>4</v>
      </c>
      <c r="AH56" s="12">
        <v>4</v>
      </c>
      <c r="AI56" s="1">
        <v>2</v>
      </c>
      <c r="AJ56" s="1">
        <v>4</v>
      </c>
      <c r="AK56" s="1">
        <v>1</v>
      </c>
      <c r="AL56" s="1">
        <v>3</v>
      </c>
      <c r="AM56" s="18">
        <v>3</v>
      </c>
      <c r="AN56" s="28">
        <f t="shared" si="3"/>
        <v>38</v>
      </c>
      <c r="AO56" s="27" t="str">
        <f t="shared" si="1"/>
        <v>Sedang</v>
      </c>
      <c r="AP56" s="20">
        <v>1</v>
      </c>
      <c r="AQ56" s="117" t="s">
        <v>45</v>
      </c>
      <c r="AR56" s="23">
        <v>2</v>
      </c>
      <c r="AS56" s="24">
        <v>2021</v>
      </c>
      <c r="AT56" s="126">
        <v>19</v>
      </c>
      <c r="AU56">
        <v>1</v>
      </c>
      <c r="AV56" s="154" t="s">
        <v>610</v>
      </c>
    </row>
    <row r="57" spans="1:48" ht="13" thickBot="1" x14ac:dyDescent="0.3">
      <c r="A57" s="17">
        <v>55</v>
      </c>
      <c r="B57" s="1">
        <v>3</v>
      </c>
      <c r="C57" s="1">
        <v>4</v>
      </c>
      <c r="D57" s="1">
        <v>3</v>
      </c>
      <c r="E57" s="10">
        <v>2</v>
      </c>
      <c r="F57" s="10">
        <v>4</v>
      </c>
      <c r="G57" s="1">
        <v>4</v>
      </c>
      <c r="H57" s="1">
        <v>4</v>
      </c>
      <c r="I57" s="1">
        <v>4</v>
      </c>
      <c r="J57" s="1">
        <v>4</v>
      </c>
      <c r="K57" s="10">
        <v>4</v>
      </c>
      <c r="L57" s="1">
        <v>3</v>
      </c>
      <c r="M57" s="1">
        <v>4</v>
      </c>
      <c r="N57" s="1">
        <v>4</v>
      </c>
      <c r="O57" s="1">
        <v>3</v>
      </c>
      <c r="P57" s="1">
        <v>3</v>
      </c>
      <c r="Q57" s="1">
        <v>3</v>
      </c>
      <c r="R57" s="1">
        <v>4</v>
      </c>
      <c r="S57" s="10">
        <v>4</v>
      </c>
      <c r="T57" s="10">
        <v>4</v>
      </c>
      <c r="U57" s="6">
        <v>4</v>
      </c>
      <c r="V57" s="26">
        <f>SUM(Table8[[#This Row],[X.1]:[X.20]])</f>
        <v>72</v>
      </c>
      <c r="W57" s="14" t="str">
        <f t="shared" si="0"/>
        <v>Tinggi</v>
      </c>
      <c r="X57" s="20">
        <v>4</v>
      </c>
      <c r="Y57" s="1">
        <v>4</v>
      </c>
      <c r="Z57" s="1">
        <v>2</v>
      </c>
      <c r="AA57" s="1">
        <v>3</v>
      </c>
      <c r="AB57" s="1">
        <v>3</v>
      </c>
      <c r="AC57" s="1">
        <v>4</v>
      </c>
      <c r="AD57" s="1">
        <v>4</v>
      </c>
      <c r="AE57" s="1">
        <v>3</v>
      </c>
      <c r="AF57" s="1">
        <v>3</v>
      </c>
      <c r="AG57" s="1">
        <v>3</v>
      </c>
      <c r="AH57" s="12">
        <v>3</v>
      </c>
      <c r="AI57" s="1">
        <v>3</v>
      </c>
      <c r="AJ57" s="1">
        <v>3</v>
      </c>
      <c r="AK57" s="1">
        <v>1</v>
      </c>
      <c r="AL57" s="1">
        <v>3</v>
      </c>
      <c r="AM57" s="18">
        <v>2</v>
      </c>
      <c r="AN57" s="28">
        <f t="shared" si="3"/>
        <v>44</v>
      </c>
      <c r="AO57" s="27" t="str">
        <f t="shared" si="1"/>
        <v>Tinggi</v>
      </c>
      <c r="AP57" s="20">
        <v>1</v>
      </c>
      <c r="AQ57" s="117" t="s">
        <v>45</v>
      </c>
      <c r="AR57" s="23">
        <v>1</v>
      </c>
      <c r="AS57" s="24">
        <v>2020</v>
      </c>
      <c r="AT57" s="126">
        <v>21</v>
      </c>
      <c r="AU57">
        <v>3</v>
      </c>
      <c r="AV57" s="154" t="s">
        <v>609</v>
      </c>
    </row>
    <row r="58" spans="1:48" ht="13" thickBot="1" x14ac:dyDescent="0.3">
      <c r="A58" s="17">
        <v>56</v>
      </c>
      <c r="B58" s="1">
        <v>3</v>
      </c>
      <c r="C58" s="1">
        <v>2</v>
      </c>
      <c r="D58" s="1">
        <v>2</v>
      </c>
      <c r="E58" s="10">
        <v>2</v>
      </c>
      <c r="F58" s="10">
        <v>2</v>
      </c>
      <c r="G58" s="1">
        <v>3</v>
      </c>
      <c r="H58" s="1">
        <v>2</v>
      </c>
      <c r="I58" s="1">
        <v>2</v>
      </c>
      <c r="J58" s="1">
        <v>2</v>
      </c>
      <c r="K58" s="10">
        <v>3</v>
      </c>
      <c r="L58" s="1">
        <v>4</v>
      </c>
      <c r="M58" s="1">
        <v>3</v>
      </c>
      <c r="N58" s="1">
        <v>2</v>
      </c>
      <c r="O58" s="1">
        <v>2</v>
      </c>
      <c r="P58" s="1">
        <v>2</v>
      </c>
      <c r="Q58" s="1">
        <v>2</v>
      </c>
      <c r="R58" s="1">
        <v>3</v>
      </c>
      <c r="S58" s="10">
        <v>3</v>
      </c>
      <c r="T58" s="10">
        <v>2</v>
      </c>
      <c r="U58" s="6">
        <v>2</v>
      </c>
      <c r="V58" s="26">
        <f>SUM(Table8[[#This Row],[X.1]:[X.20]])</f>
        <v>48</v>
      </c>
      <c r="W58" s="14" t="str">
        <f t="shared" si="0"/>
        <v>Rendah</v>
      </c>
      <c r="X58" s="20">
        <v>2</v>
      </c>
      <c r="Y58" s="1">
        <v>3</v>
      </c>
      <c r="Z58" s="1">
        <v>1</v>
      </c>
      <c r="AA58" s="1">
        <v>3</v>
      </c>
      <c r="AB58" s="1">
        <v>1</v>
      </c>
      <c r="AC58" s="1">
        <v>3</v>
      </c>
      <c r="AD58" s="1">
        <v>2</v>
      </c>
      <c r="AE58" s="1">
        <v>3</v>
      </c>
      <c r="AF58" s="1">
        <v>3</v>
      </c>
      <c r="AG58" s="1">
        <v>2</v>
      </c>
      <c r="AH58" s="12">
        <v>2</v>
      </c>
      <c r="AI58" s="1">
        <v>2</v>
      </c>
      <c r="AJ58" s="1">
        <v>3</v>
      </c>
      <c r="AK58" s="1">
        <v>1</v>
      </c>
      <c r="AL58" s="1">
        <v>3</v>
      </c>
      <c r="AM58" s="18">
        <v>2</v>
      </c>
      <c r="AN58" s="28">
        <f t="shared" si="3"/>
        <v>34</v>
      </c>
      <c r="AO58" s="27" t="str">
        <f t="shared" si="1"/>
        <v>Sedang</v>
      </c>
      <c r="AP58" s="20">
        <v>1</v>
      </c>
      <c r="AQ58" s="117" t="s">
        <v>45</v>
      </c>
      <c r="AR58" s="23">
        <v>2</v>
      </c>
      <c r="AS58" s="24">
        <v>2021</v>
      </c>
      <c r="AT58" s="126">
        <v>19</v>
      </c>
      <c r="AU58">
        <v>1</v>
      </c>
      <c r="AV58" s="154" t="s">
        <v>609</v>
      </c>
    </row>
    <row r="59" spans="1:48" ht="13" thickBot="1" x14ac:dyDescent="0.3">
      <c r="A59" s="17">
        <v>57</v>
      </c>
      <c r="B59" s="1">
        <v>3</v>
      </c>
      <c r="C59" s="1">
        <v>3</v>
      </c>
      <c r="D59" s="1">
        <v>3</v>
      </c>
      <c r="E59" s="10">
        <v>3</v>
      </c>
      <c r="F59" s="10">
        <v>1</v>
      </c>
      <c r="G59" s="1">
        <v>3</v>
      </c>
      <c r="H59" s="1">
        <v>3</v>
      </c>
      <c r="I59" s="1">
        <v>3</v>
      </c>
      <c r="J59" s="1">
        <v>3</v>
      </c>
      <c r="K59" s="10">
        <v>3</v>
      </c>
      <c r="L59" s="1">
        <v>4</v>
      </c>
      <c r="M59" s="1">
        <v>4</v>
      </c>
      <c r="N59" s="1">
        <v>2</v>
      </c>
      <c r="O59" s="1">
        <v>2</v>
      </c>
      <c r="P59" s="1">
        <v>3</v>
      </c>
      <c r="Q59" s="1">
        <v>4</v>
      </c>
      <c r="R59" s="1">
        <v>5</v>
      </c>
      <c r="S59" s="10">
        <v>3</v>
      </c>
      <c r="T59" s="10">
        <v>2</v>
      </c>
      <c r="U59" s="6">
        <v>3</v>
      </c>
      <c r="V59" s="26">
        <f>SUM(Table8[[#This Row],[X.1]:[X.20]])</f>
        <v>60</v>
      </c>
      <c r="W59" s="14" t="str">
        <f t="shared" si="0"/>
        <v>Sedang</v>
      </c>
      <c r="X59" s="20">
        <v>3</v>
      </c>
      <c r="Y59" s="1">
        <v>2</v>
      </c>
      <c r="Z59" s="1">
        <v>1</v>
      </c>
      <c r="AA59" s="1">
        <v>1</v>
      </c>
      <c r="AB59" s="1">
        <v>2</v>
      </c>
      <c r="AC59" s="1">
        <v>4</v>
      </c>
      <c r="AD59" s="1">
        <v>2</v>
      </c>
      <c r="AE59" s="1">
        <v>2</v>
      </c>
      <c r="AF59" s="1">
        <v>3</v>
      </c>
      <c r="AG59" s="1">
        <v>2</v>
      </c>
      <c r="AH59" s="12">
        <v>1</v>
      </c>
      <c r="AI59" s="1">
        <v>1</v>
      </c>
      <c r="AJ59" s="1">
        <v>3</v>
      </c>
      <c r="AK59" s="1">
        <v>1</v>
      </c>
      <c r="AL59" s="1">
        <v>1</v>
      </c>
      <c r="AM59" s="18">
        <v>4</v>
      </c>
      <c r="AN59" s="28">
        <f t="shared" si="3"/>
        <v>30</v>
      </c>
      <c r="AO59" s="27" t="str">
        <f t="shared" si="1"/>
        <v>Rendah</v>
      </c>
      <c r="AP59" s="20">
        <v>1</v>
      </c>
      <c r="AQ59" s="117" t="s">
        <v>45</v>
      </c>
      <c r="AR59" s="23">
        <v>1</v>
      </c>
      <c r="AS59" s="24">
        <v>2020</v>
      </c>
      <c r="AT59" s="126">
        <v>22</v>
      </c>
      <c r="AU59">
        <v>4</v>
      </c>
      <c r="AV59" s="154" t="s">
        <v>609</v>
      </c>
    </row>
    <row r="60" spans="1:48" ht="13" thickBot="1" x14ac:dyDescent="0.3">
      <c r="A60" s="17">
        <v>58</v>
      </c>
      <c r="B60" s="1">
        <v>2</v>
      </c>
      <c r="C60" s="1">
        <v>1</v>
      </c>
      <c r="D60" s="1">
        <v>1</v>
      </c>
      <c r="E60" s="10">
        <v>1</v>
      </c>
      <c r="F60" s="10">
        <v>1</v>
      </c>
      <c r="G60" s="1">
        <v>2</v>
      </c>
      <c r="H60" s="1">
        <v>1</v>
      </c>
      <c r="I60" s="1">
        <v>3</v>
      </c>
      <c r="J60" s="1">
        <v>1</v>
      </c>
      <c r="K60" s="10">
        <v>1</v>
      </c>
      <c r="L60" s="1">
        <v>3</v>
      </c>
      <c r="M60" s="1">
        <v>3</v>
      </c>
      <c r="N60" s="1">
        <v>1</v>
      </c>
      <c r="O60" s="1">
        <v>1</v>
      </c>
      <c r="P60" s="1">
        <v>2</v>
      </c>
      <c r="Q60" s="1">
        <v>3</v>
      </c>
      <c r="R60" s="1">
        <v>1</v>
      </c>
      <c r="S60" s="10">
        <v>3</v>
      </c>
      <c r="T60" s="10">
        <v>1</v>
      </c>
      <c r="U60" s="6">
        <v>3</v>
      </c>
      <c r="V60" s="26">
        <f>SUM(Table8[[#This Row],[X.1]:[X.20]])</f>
        <v>35</v>
      </c>
      <c r="W60" s="14" t="str">
        <f t="shared" si="0"/>
        <v>Sangat Rendah</v>
      </c>
      <c r="X60" s="20">
        <v>1</v>
      </c>
      <c r="Y60" s="1">
        <v>2</v>
      </c>
      <c r="Z60" s="1">
        <v>2</v>
      </c>
      <c r="AA60" s="1">
        <v>1</v>
      </c>
      <c r="AB60" s="1">
        <v>1</v>
      </c>
      <c r="AC60" s="1">
        <v>3</v>
      </c>
      <c r="AD60" s="1">
        <v>1</v>
      </c>
      <c r="AE60" s="1">
        <v>2</v>
      </c>
      <c r="AF60" s="1">
        <v>1</v>
      </c>
      <c r="AG60" s="1">
        <v>2</v>
      </c>
      <c r="AH60" s="12">
        <v>2</v>
      </c>
      <c r="AI60" s="1">
        <v>2</v>
      </c>
      <c r="AJ60" s="1">
        <v>1</v>
      </c>
      <c r="AK60" s="1">
        <v>1</v>
      </c>
      <c r="AL60" s="1">
        <v>1</v>
      </c>
      <c r="AM60" s="18">
        <v>3</v>
      </c>
      <c r="AN60" s="28">
        <f t="shared" si="3"/>
        <v>25</v>
      </c>
      <c r="AO60" s="27" t="str">
        <f t="shared" si="1"/>
        <v>Rendah</v>
      </c>
      <c r="AP60" s="20">
        <v>1</v>
      </c>
      <c r="AQ60" s="117" t="s">
        <v>45</v>
      </c>
      <c r="AR60" s="23">
        <v>1</v>
      </c>
      <c r="AS60" s="24">
        <v>2020</v>
      </c>
      <c r="AT60" s="126">
        <v>23</v>
      </c>
      <c r="AU60">
        <v>5</v>
      </c>
      <c r="AV60" s="154" t="s">
        <v>609</v>
      </c>
    </row>
    <row r="61" spans="1:48" ht="13" thickBot="1" x14ac:dyDescent="0.3">
      <c r="A61" s="17">
        <v>59</v>
      </c>
      <c r="B61" s="1">
        <v>4</v>
      </c>
      <c r="C61" s="1">
        <v>3</v>
      </c>
      <c r="D61" s="1">
        <v>1</v>
      </c>
      <c r="E61" s="10">
        <v>3</v>
      </c>
      <c r="F61" s="10">
        <v>2</v>
      </c>
      <c r="G61" s="1">
        <v>2</v>
      </c>
      <c r="H61" s="1">
        <v>2</v>
      </c>
      <c r="I61" s="1">
        <v>2</v>
      </c>
      <c r="J61" s="1">
        <v>2</v>
      </c>
      <c r="K61" s="10">
        <v>3</v>
      </c>
      <c r="L61" s="1">
        <v>2</v>
      </c>
      <c r="M61" s="1">
        <v>4</v>
      </c>
      <c r="N61" s="1">
        <v>4</v>
      </c>
      <c r="O61" s="1">
        <v>2</v>
      </c>
      <c r="P61" s="1">
        <v>4</v>
      </c>
      <c r="Q61" s="1">
        <v>4</v>
      </c>
      <c r="R61" s="1">
        <v>2</v>
      </c>
      <c r="S61" s="10">
        <v>4</v>
      </c>
      <c r="T61" s="10">
        <v>4</v>
      </c>
      <c r="U61" s="6">
        <v>4</v>
      </c>
      <c r="V61" s="26">
        <f>SUM(Table8[[#This Row],[X.1]:[X.20]])</f>
        <v>58</v>
      </c>
      <c r="W61" s="14" t="str">
        <f t="shared" si="0"/>
        <v>Sedang</v>
      </c>
      <c r="X61" s="20">
        <v>3</v>
      </c>
      <c r="Y61" s="1">
        <v>3</v>
      </c>
      <c r="Z61" s="1">
        <v>2</v>
      </c>
      <c r="AA61" s="1">
        <v>3</v>
      </c>
      <c r="AB61" s="1">
        <v>2</v>
      </c>
      <c r="AC61" s="1">
        <v>3</v>
      </c>
      <c r="AD61" s="1">
        <v>2</v>
      </c>
      <c r="AE61" s="1">
        <v>2</v>
      </c>
      <c r="AF61" s="1">
        <v>2</v>
      </c>
      <c r="AG61" s="1">
        <v>3</v>
      </c>
      <c r="AH61" s="12">
        <v>2</v>
      </c>
      <c r="AI61" s="1">
        <v>2</v>
      </c>
      <c r="AJ61" s="1">
        <v>2</v>
      </c>
      <c r="AK61" s="1">
        <v>2</v>
      </c>
      <c r="AL61" s="1">
        <v>3</v>
      </c>
      <c r="AM61" s="18">
        <v>2</v>
      </c>
      <c r="AN61" s="28">
        <f t="shared" si="3"/>
        <v>35</v>
      </c>
      <c r="AO61" s="27" t="str">
        <f t="shared" si="1"/>
        <v>Sedang</v>
      </c>
      <c r="AP61" s="20">
        <v>1</v>
      </c>
      <c r="AQ61" s="117" t="s">
        <v>45</v>
      </c>
      <c r="AR61" s="23">
        <v>1</v>
      </c>
      <c r="AS61" s="24">
        <v>2020</v>
      </c>
      <c r="AT61" s="126">
        <v>23</v>
      </c>
      <c r="AU61">
        <v>5</v>
      </c>
      <c r="AV61" s="154" t="s">
        <v>609</v>
      </c>
    </row>
    <row r="62" spans="1:48" ht="13" thickBot="1" x14ac:dyDescent="0.3">
      <c r="A62" s="17">
        <v>60</v>
      </c>
      <c r="B62" s="1">
        <v>1</v>
      </c>
      <c r="C62" s="1">
        <v>1</v>
      </c>
      <c r="D62" s="1">
        <v>1</v>
      </c>
      <c r="E62" s="10">
        <v>3</v>
      </c>
      <c r="F62" s="10">
        <v>3</v>
      </c>
      <c r="G62" s="1">
        <v>1</v>
      </c>
      <c r="H62" s="1">
        <v>1</v>
      </c>
      <c r="I62" s="1">
        <v>1</v>
      </c>
      <c r="J62" s="1">
        <v>1</v>
      </c>
      <c r="K62" s="10">
        <v>3</v>
      </c>
      <c r="L62" s="1">
        <v>2</v>
      </c>
      <c r="M62" s="1">
        <v>2</v>
      </c>
      <c r="N62" s="1">
        <v>1</v>
      </c>
      <c r="O62" s="1">
        <v>1</v>
      </c>
      <c r="P62" s="1">
        <v>2</v>
      </c>
      <c r="Q62" s="1">
        <v>3</v>
      </c>
      <c r="R62" s="1">
        <v>1</v>
      </c>
      <c r="S62" s="10">
        <v>2</v>
      </c>
      <c r="T62" s="10">
        <v>1</v>
      </c>
      <c r="U62" s="6">
        <v>3</v>
      </c>
      <c r="V62" s="26">
        <f>SUM(Table8[[#This Row],[X.1]:[X.20]])</f>
        <v>34</v>
      </c>
      <c r="W62" s="14" t="str">
        <f t="shared" si="0"/>
        <v>Sangat Rendah</v>
      </c>
      <c r="X62" s="20">
        <v>1</v>
      </c>
      <c r="Y62" s="1">
        <v>2</v>
      </c>
      <c r="Z62" s="1">
        <v>1</v>
      </c>
      <c r="AA62" s="1">
        <v>1</v>
      </c>
      <c r="AB62" s="1">
        <v>1</v>
      </c>
      <c r="AC62" s="1">
        <v>3</v>
      </c>
      <c r="AD62" s="1">
        <v>1</v>
      </c>
      <c r="AE62" s="1">
        <v>2</v>
      </c>
      <c r="AF62" s="1">
        <v>3</v>
      </c>
      <c r="AG62" s="1">
        <v>2</v>
      </c>
      <c r="AH62" s="12">
        <v>2</v>
      </c>
      <c r="AI62" s="1">
        <v>3</v>
      </c>
      <c r="AJ62" s="1">
        <v>3</v>
      </c>
      <c r="AK62" s="1">
        <v>1</v>
      </c>
      <c r="AL62" s="1">
        <v>1</v>
      </c>
      <c r="AM62" s="18">
        <v>2</v>
      </c>
      <c r="AN62" s="28">
        <f t="shared" si="3"/>
        <v>28</v>
      </c>
      <c r="AO62" s="27" t="str">
        <f t="shared" si="1"/>
        <v>Rendah</v>
      </c>
      <c r="AP62" s="20">
        <v>1</v>
      </c>
      <c r="AQ62" s="117" t="s">
        <v>45</v>
      </c>
      <c r="AR62" s="23">
        <v>2</v>
      </c>
      <c r="AS62" s="24">
        <v>2021</v>
      </c>
      <c r="AT62" s="126">
        <v>19</v>
      </c>
      <c r="AU62">
        <v>1</v>
      </c>
      <c r="AV62" s="154" t="s">
        <v>612</v>
      </c>
    </row>
    <row r="63" spans="1:48" ht="13" thickBot="1" x14ac:dyDescent="0.3">
      <c r="A63" s="17">
        <v>61</v>
      </c>
      <c r="B63" s="1">
        <v>2</v>
      </c>
      <c r="C63" s="1">
        <v>2</v>
      </c>
      <c r="D63" s="1">
        <v>2</v>
      </c>
      <c r="E63" s="10">
        <v>3</v>
      </c>
      <c r="F63" s="10">
        <v>3</v>
      </c>
      <c r="G63" s="1">
        <v>1</v>
      </c>
      <c r="H63" s="1">
        <v>2</v>
      </c>
      <c r="I63" s="1">
        <v>1</v>
      </c>
      <c r="J63" s="1">
        <v>2</v>
      </c>
      <c r="K63" s="10">
        <v>1</v>
      </c>
      <c r="L63" s="1">
        <v>3</v>
      </c>
      <c r="M63" s="1">
        <v>2</v>
      </c>
      <c r="N63" s="1">
        <v>2</v>
      </c>
      <c r="O63" s="1">
        <v>1</v>
      </c>
      <c r="P63" s="1">
        <v>2</v>
      </c>
      <c r="Q63" s="1">
        <v>2</v>
      </c>
      <c r="R63" s="1">
        <v>3</v>
      </c>
      <c r="S63" s="10">
        <v>2</v>
      </c>
      <c r="T63" s="10">
        <v>2</v>
      </c>
      <c r="U63" s="6">
        <v>2</v>
      </c>
      <c r="V63" s="26">
        <f>SUM(Table8[[#This Row],[X.1]:[X.20]])</f>
        <v>40</v>
      </c>
      <c r="W63" s="14" t="str">
        <f t="shared" si="0"/>
        <v>Rendah</v>
      </c>
      <c r="X63" s="20">
        <v>2</v>
      </c>
      <c r="Y63" s="1">
        <v>3</v>
      </c>
      <c r="Z63" s="1">
        <v>1</v>
      </c>
      <c r="AA63" s="1">
        <v>2</v>
      </c>
      <c r="AB63" s="1">
        <v>3</v>
      </c>
      <c r="AC63" s="1">
        <v>3</v>
      </c>
      <c r="AD63" s="1">
        <v>1</v>
      </c>
      <c r="AE63" s="1">
        <v>2</v>
      </c>
      <c r="AF63" s="1">
        <v>1</v>
      </c>
      <c r="AG63" s="1">
        <v>2</v>
      </c>
      <c r="AH63" s="12">
        <v>2</v>
      </c>
      <c r="AI63" s="1">
        <v>1</v>
      </c>
      <c r="AJ63" s="1">
        <v>2</v>
      </c>
      <c r="AK63" s="1">
        <v>1</v>
      </c>
      <c r="AL63" s="1">
        <v>1</v>
      </c>
      <c r="AM63" s="18">
        <v>2</v>
      </c>
      <c r="AN63" s="28">
        <f t="shared" si="3"/>
        <v>27</v>
      </c>
      <c r="AO63" s="27" t="str">
        <f t="shared" si="1"/>
        <v>Rendah</v>
      </c>
      <c r="AP63" s="20">
        <v>1</v>
      </c>
      <c r="AQ63" s="117" t="s">
        <v>45</v>
      </c>
      <c r="AR63" s="23">
        <v>2</v>
      </c>
      <c r="AS63" s="24">
        <v>2021</v>
      </c>
      <c r="AT63" s="126">
        <v>20</v>
      </c>
      <c r="AU63">
        <v>2</v>
      </c>
      <c r="AV63" s="154" t="s">
        <v>613</v>
      </c>
    </row>
    <row r="64" spans="1:48" ht="13" thickBot="1" x14ac:dyDescent="0.3">
      <c r="A64" s="17">
        <v>62</v>
      </c>
      <c r="B64" s="1">
        <v>5</v>
      </c>
      <c r="C64" s="1">
        <v>5</v>
      </c>
      <c r="D64" s="1">
        <v>1</v>
      </c>
      <c r="E64" s="10">
        <v>2</v>
      </c>
      <c r="F64" s="10">
        <v>5</v>
      </c>
      <c r="G64" s="1">
        <v>5</v>
      </c>
      <c r="H64" s="1">
        <v>3</v>
      </c>
      <c r="I64" s="1">
        <v>1</v>
      </c>
      <c r="J64" s="1">
        <v>3</v>
      </c>
      <c r="K64" s="10">
        <v>4</v>
      </c>
      <c r="L64" s="1">
        <v>4</v>
      </c>
      <c r="M64" s="1">
        <v>1</v>
      </c>
      <c r="N64" s="1">
        <v>5</v>
      </c>
      <c r="O64" s="1">
        <v>5</v>
      </c>
      <c r="P64" s="1">
        <v>5</v>
      </c>
      <c r="Q64" s="1">
        <v>3</v>
      </c>
      <c r="R64" s="1">
        <v>4</v>
      </c>
      <c r="S64" s="10">
        <v>1</v>
      </c>
      <c r="T64" s="10">
        <v>1</v>
      </c>
      <c r="U64" s="6">
        <v>1</v>
      </c>
      <c r="V64" s="26">
        <f>SUM(Table8[[#This Row],[X.1]:[X.20]])</f>
        <v>64</v>
      </c>
      <c r="W64" s="14" t="str">
        <f t="shared" si="0"/>
        <v>Sedang</v>
      </c>
      <c r="X64" s="20">
        <v>3</v>
      </c>
      <c r="Y64" s="1">
        <v>2</v>
      </c>
      <c r="Z64" s="1">
        <v>1</v>
      </c>
      <c r="AA64" s="1">
        <v>2</v>
      </c>
      <c r="AB64" s="1">
        <v>1</v>
      </c>
      <c r="AC64" s="1">
        <v>4</v>
      </c>
      <c r="AD64" s="1">
        <v>2</v>
      </c>
      <c r="AE64" s="1">
        <v>1</v>
      </c>
      <c r="AF64" s="1">
        <v>1</v>
      </c>
      <c r="AG64" s="1">
        <v>2</v>
      </c>
      <c r="AH64" s="12">
        <v>3</v>
      </c>
      <c r="AI64" s="1">
        <v>1</v>
      </c>
      <c r="AJ64" s="1">
        <v>2</v>
      </c>
      <c r="AK64" s="1">
        <v>1</v>
      </c>
      <c r="AL64" s="1">
        <v>1</v>
      </c>
      <c r="AM64" s="18">
        <v>4</v>
      </c>
      <c r="AN64" s="28">
        <f t="shared" si="3"/>
        <v>28</v>
      </c>
      <c r="AO64" s="27" t="str">
        <f t="shared" si="1"/>
        <v>Rendah</v>
      </c>
      <c r="AP64" s="20">
        <v>2</v>
      </c>
      <c r="AQ64" s="117" t="s">
        <v>55</v>
      </c>
      <c r="AR64" s="23">
        <v>2</v>
      </c>
      <c r="AS64" s="24">
        <v>2021</v>
      </c>
      <c r="AT64" s="126">
        <v>20</v>
      </c>
      <c r="AU64">
        <v>2</v>
      </c>
      <c r="AV64" s="154" t="s">
        <v>611</v>
      </c>
    </row>
    <row r="65" spans="1:48" ht="13" thickBot="1" x14ac:dyDescent="0.3">
      <c r="A65" s="17">
        <v>63</v>
      </c>
      <c r="B65" s="1">
        <v>2</v>
      </c>
      <c r="C65" s="1">
        <v>3</v>
      </c>
      <c r="D65" s="1">
        <v>1</v>
      </c>
      <c r="E65" s="10">
        <v>3</v>
      </c>
      <c r="F65" s="10">
        <v>3</v>
      </c>
      <c r="G65" s="1">
        <v>2</v>
      </c>
      <c r="H65" s="1">
        <v>3</v>
      </c>
      <c r="I65" s="1">
        <v>2</v>
      </c>
      <c r="J65" s="1">
        <v>2</v>
      </c>
      <c r="K65" s="10">
        <v>3</v>
      </c>
      <c r="L65" s="1">
        <v>3</v>
      </c>
      <c r="M65" s="1">
        <v>2</v>
      </c>
      <c r="N65" s="1">
        <v>2</v>
      </c>
      <c r="O65" s="1">
        <v>3</v>
      </c>
      <c r="P65" s="1">
        <v>2</v>
      </c>
      <c r="Q65" s="1">
        <v>3</v>
      </c>
      <c r="R65" s="1">
        <v>5</v>
      </c>
      <c r="S65" s="10">
        <v>3</v>
      </c>
      <c r="T65" s="10">
        <v>3</v>
      </c>
      <c r="U65" s="6">
        <v>4</v>
      </c>
      <c r="V65" s="26">
        <f>SUM(Table8[[#This Row],[X.1]:[X.20]])</f>
        <v>54</v>
      </c>
      <c r="W65" s="14" t="str">
        <f t="shared" si="0"/>
        <v>Sedang</v>
      </c>
      <c r="X65" s="20">
        <v>3</v>
      </c>
      <c r="Y65" s="1">
        <v>3</v>
      </c>
      <c r="Z65" s="1">
        <v>1</v>
      </c>
      <c r="AA65" s="1">
        <v>2</v>
      </c>
      <c r="AB65" s="1">
        <v>1</v>
      </c>
      <c r="AC65" s="1">
        <v>3</v>
      </c>
      <c r="AD65" s="1">
        <v>2</v>
      </c>
      <c r="AE65" s="1">
        <v>3</v>
      </c>
      <c r="AF65" s="1">
        <v>2</v>
      </c>
      <c r="AG65" s="1">
        <v>2</v>
      </c>
      <c r="AH65" s="12">
        <v>2</v>
      </c>
      <c r="AI65" s="1">
        <v>3</v>
      </c>
      <c r="AJ65" s="1">
        <v>3</v>
      </c>
      <c r="AK65" s="1">
        <v>1</v>
      </c>
      <c r="AL65" s="1">
        <v>3</v>
      </c>
      <c r="AM65" s="18">
        <v>2</v>
      </c>
      <c r="AN65" s="28">
        <f t="shared" si="3"/>
        <v>33</v>
      </c>
      <c r="AO65" s="27" t="str">
        <f t="shared" si="1"/>
        <v>Sedang</v>
      </c>
      <c r="AP65" s="20">
        <v>1</v>
      </c>
      <c r="AQ65" s="117" t="s">
        <v>45</v>
      </c>
      <c r="AR65" s="23">
        <v>2</v>
      </c>
      <c r="AS65" s="24">
        <v>2021</v>
      </c>
      <c r="AT65" s="126">
        <v>20</v>
      </c>
      <c r="AU65">
        <v>2</v>
      </c>
      <c r="AV65" s="154" t="s">
        <v>610</v>
      </c>
    </row>
    <row r="66" spans="1:48" ht="13" thickBot="1" x14ac:dyDescent="0.3">
      <c r="A66" s="17">
        <v>64</v>
      </c>
      <c r="B66" s="1">
        <v>3</v>
      </c>
      <c r="C66" s="1">
        <v>3</v>
      </c>
      <c r="D66" s="1">
        <v>2</v>
      </c>
      <c r="E66" s="10">
        <v>3</v>
      </c>
      <c r="F66" s="10">
        <v>3</v>
      </c>
      <c r="G66" s="1">
        <v>2</v>
      </c>
      <c r="H66" s="1">
        <v>3</v>
      </c>
      <c r="I66" s="1">
        <v>2</v>
      </c>
      <c r="J66" s="1">
        <v>2</v>
      </c>
      <c r="K66" s="10">
        <v>4</v>
      </c>
      <c r="L66" s="1">
        <v>3</v>
      </c>
      <c r="M66" s="1">
        <v>3</v>
      </c>
      <c r="N66" s="1">
        <v>3</v>
      </c>
      <c r="O66" s="1">
        <v>2</v>
      </c>
      <c r="P66" s="1">
        <v>3</v>
      </c>
      <c r="Q66" s="1">
        <v>2</v>
      </c>
      <c r="R66" s="1">
        <v>4</v>
      </c>
      <c r="S66" s="10">
        <v>3</v>
      </c>
      <c r="T66" s="10">
        <v>4</v>
      </c>
      <c r="U66" s="6">
        <v>2</v>
      </c>
      <c r="V66" s="26">
        <f>SUM(Table8[[#This Row],[X.1]:[X.20]])</f>
        <v>56</v>
      </c>
      <c r="W66" s="14" t="str">
        <f t="shared" si="0"/>
        <v>Sedang</v>
      </c>
      <c r="X66" s="20">
        <v>3</v>
      </c>
      <c r="Y66" s="1">
        <v>2</v>
      </c>
      <c r="Z66" s="1">
        <v>2</v>
      </c>
      <c r="AA66" s="1">
        <v>2</v>
      </c>
      <c r="AB66" s="1">
        <v>2</v>
      </c>
      <c r="AC66" s="1">
        <v>3</v>
      </c>
      <c r="AD66" s="1">
        <v>2</v>
      </c>
      <c r="AE66" s="1">
        <v>1</v>
      </c>
      <c r="AF66" s="1">
        <v>3</v>
      </c>
      <c r="AG66" s="1">
        <v>2</v>
      </c>
      <c r="AH66" s="12">
        <v>2</v>
      </c>
      <c r="AI66" s="1">
        <v>3</v>
      </c>
      <c r="AJ66" s="1">
        <v>2</v>
      </c>
      <c r="AK66" s="1">
        <v>2</v>
      </c>
      <c r="AL66" s="1">
        <v>2</v>
      </c>
      <c r="AM66" s="18">
        <v>3</v>
      </c>
      <c r="AN66" s="28">
        <f t="shared" si="3"/>
        <v>33</v>
      </c>
      <c r="AO66" s="27" t="str">
        <f t="shared" si="1"/>
        <v>Sedang</v>
      </c>
      <c r="AP66" s="20">
        <v>1</v>
      </c>
      <c r="AQ66" s="117" t="s">
        <v>45</v>
      </c>
      <c r="AR66" s="23">
        <v>1</v>
      </c>
      <c r="AS66" s="24">
        <v>2020</v>
      </c>
      <c r="AT66" s="126">
        <v>22</v>
      </c>
      <c r="AU66">
        <v>4</v>
      </c>
      <c r="AV66" s="154" t="s">
        <v>610</v>
      </c>
    </row>
    <row r="67" spans="1:48" ht="13" thickBot="1" x14ac:dyDescent="0.3">
      <c r="A67" s="17">
        <v>65</v>
      </c>
      <c r="B67" s="1">
        <v>4</v>
      </c>
      <c r="C67" s="1">
        <v>4</v>
      </c>
      <c r="D67" s="1">
        <v>4</v>
      </c>
      <c r="E67" s="10">
        <v>3</v>
      </c>
      <c r="F67" s="10">
        <v>4</v>
      </c>
      <c r="G67" s="1">
        <v>4</v>
      </c>
      <c r="H67" s="1">
        <v>4</v>
      </c>
      <c r="I67" s="1">
        <v>2</v>
      </c>
      <c r="J67" s="1">
        <v>3</v>
      </c>
      <c r="K67" s="10">
        <v>1</v>
      </c>
      <c r="L67" s="1">
        <v>4</v>
      </c>
      <c r="M67" s="1">
        <v>4</v>
      </c>
      <c r="N67" s="1">
        <v>3</v>
      </c>
      <c r="O67" s="1">
        <v>3</v>
      </c>
      <c r="P67" s="1">
        <v>3</v>
      </c>
      <c r="Q67" s="1">
        <v>3</v>
      </c>
      <c r="R67" s="1">
        <v>4</v>
      </c>
      <c r="S67" s="10">
        <v>2</v>
      </c>
      <c r="T67" s="10">
        <v>2</v>
      </c>
      <c r="U67" s="6">
        <v>3</v>
      </c>
      <c r="V67" s="26">
        <f>SUM(Table8[[#This Row],[X.1]:[X.20]])</f>
        <v>64</v>
      </c>
      <c r="W67" s="14" t="str">
        <f t="shared" si="0"/>
        <v>Sedang</v>
      </c>
      <c r="X67" s="20">
        <v>3</v>
      </c>
      <c r="Y67" s="1">
        <v>4</v>
      </c>
      <c r="Z67" s="1">
        <v>2</v>
      </c>
      <c r="AA67" s="1">
        <v>2</v>
      </c>
      <c r="AB67" s="1">
        <v>2</v>
      </c>
      <c r="AC67" s="1">
        <v>2</v>
      </c>
      <c r="AD67" s="1">
        <v>2</v>
      </c>
      <c r="AE67" s="1">
        <v>2</v>
      </c>
      <c r="AF67" s="1">
        <v>3</v>
      </c>
      <c r="AG67" s="1">
        <v>2</v>
      </c>
      <c r="AH67" s="12">
        <v>3</v>
      </c>
      <c r="AI67" s="1">
        <v>3</v>
      </c>
      <c r="AJ67" s="1">
        <v>3</v>
      </c>
      <c r="AK67" s="1">
        <v>1</v>
      </c>
      <c r="AL67" s="1">
        <v>3</v>
      </c>
      <c r="AM67" s="18">
        <v>2</v>
      </c>
      <c r="AN67" s="28">
        <f t="shared" ref="AN67:AN98" si="4">SUM(Y67:AM67)</f>
        <v>36</v>
      </c>
      <c r="AO67" s="27" t="str">
        <f t="shared" si="1"/>
        <v>Sedang</v>
      </c>
      <c r="AP67" s="20">
        <v>1</v>
      </c>
      <c r="AQ67" s="117" t="s">
        <v>45</v>
      </c>
      <c r="AR67" s="23">
        <v>2</v>
      </c>
      <c r="AS67" s="24">
        <v>2021</v>
      </c>
      <c r="AT67" s="126">
        <v>19</v>
      </c>
      <c r="AU67">
        <v>1</v>
      </c>
      <c r="AV67" s="154" t="s">
        <v>609</v>
      </c>
    </row>
    <row r="68" spans="1:48" ht="13" thickBot="1" x14ac:dyDescent="0.3">
      <c r="A68" s="17">
        <v>66</v>
      </c>
      <c r="B68" s="1">
        <v>3</v>
      </c>
      <c r="C68" s="1">
        <v>3</v>
      </c>
      <c r="D68" s="1">
        <v>3</v>
      </c>
      <c r="E68" s="10">
        <v>3</v>
      </c>
      <c r="F68" s="10">
        <v>3</v>
      </c>
      <c r="G68" s="1">
        <v>4</v>
      </c>
      <c r="H68" s="1">
        <v>4</v>
      </c>
      <c r="I68" s="1">
        <v>4</v>
      </c>
      <c r="J68" s="1">
        <v>4</v>
      </c>
      <c r="K68" s="10">
        <v>4</v>
      </c>
      <c r="L68" s="1">
        <v>4</v>
      </c>
      <c r="M68" s="1">
        <v>4</v>
      </c>
      <c r="N68" s="1">
        <v>3</v>
      </c>
      <c r="O68" s="1">
        <v>3</v>
      </c>
      <c r="P68" s="1">
        <v>3</v>
      </c>
      <c r="Q68" s="1">
        <v>5</v>
      </c>
      <c r="R68" s="1">
        <v>4</v>
      </c>
      <c r="S68" s="10">
        <v>4</v>
      </c>
      <c r="T68" s="10">
        <v>4</v>
      </c>
      <c r="U68" s="6">
        <v>4</v>
      </c>
      <c r="V68" s="26">
        <f>SUM(Table8[[#This Row],[X.1]:[X.20]])</f>
        <v>73</v>
      </c>
      <c r="W68" s="14" t="str">
        <f t="shared" ref="W68:W131" si="5">IF(V68&lt;$U$161,"Sangat Rendah",IF(V68&lt;=$U$163,"Rendah",IF(V68&lt;=$U$164,"Sedang",IF(V68&lt;=$U$162,"Tinggi",IF(V68&gt;$U$162,"Sangat Tinggi")))))</f>
        <v>Tinggi</v>
      </c>
      <c r="X68" s="20">
        <v>4</v>
      </c>
      <c r="Y68" s="1">
        <v>1</v>
      </c>
      <c r="Z68" s="1">
        <v>1</v>
      </c>
      <c r="AA68" s="1">
        <v>1</v>
      </c>
      <c r="AB68" s="1">
        <v>1</v>
      </c>
      <c r="AC68" s="1">
        <v>2</v>
      </c>
      <c r="AD68" s="1">
        <v>1</v>
      </c>
      <c r="AE68" s="1">
        <v>1</v>
      </c>
      <c r="AF68" s="1">
        <v>1</v>
      </c>
      <c r="AG68" s="1">
        <v>2</v>
      </c>
      <c r="AH68" s="12">
        <v>2</v>
      </c>
      <c r="AI68" s="1">
        <v>2</v>
      </c>
      <c r="AJ68" s="1">
        <v>1</v>
      </c>
      <c r="AK68" s="1">
        <v>1</v>
      </c>
      <c r="AL68" s="1">
        <v>1</v>
      </c>
      <c r="AM68" s="18">
        <v>2</v>
      </c>
      <c r="AN68" s="28">
        <f t="shared" si="4"/>
        <v>20</v>
      </c>
      <c r="AO68" s="27" t="str">
        <f t="shared" ref="AO68:AO131" si="6">IF(AN68&lt;$AH$167,"Sangat Rendah",IF(AN68&lt;=$AH$169,"Rendah",IF(AN68&lt;=$AH$170,"Sedang",IF(AN68&lt;=$AH$168,"Tinggi",IF(AN68&gt;$AH$168,"Sangat Tinggi")))))</f>
        <v>Sangat Rendah</v>
      </c>
      <c r="AP68" s="20">
        <v>1</v>
      </c>
      <c r="AQ68" s="117" t="s">
        <v>45</v>
      </c>
      <c r="AR68" s="23">
        <v>2</v>
      </c>
      <c r="AS68" s="24">
        <v>2021</v>
      </c>
      <c r="AT68" s="126">
        <v>19</v>
      </c>
      <c r="AU68">
        <v>1</v>
      </c>
      <c r="AV68" s="154" t="s">
        <v>609</v>
      </c>
    </row>
    <row r="69" spans="1:48" ht="13" thickBot="1" x14ac:dyDescent="0.3">
      <c r="A69" s="17">
        <v>67</v>
      </c>
      <c r="B69" s="1">
        <v>5</v>
      </c>
      <c r="C69" s="1">
        <v>5</v>
      </c>
      <c r="D69" s="1">
        <v>1</v>
      </c>
      <c r="E69" s="10">
        <v>2</v>
      </c>
      <c r="F69" s="10">
        <v>5</v>
      </c>
      <c r="G69" s="1">
        <v>5</v>
      </c>
      <c r="H69" s="1">
        <v>3</v>
      </c>
      <c r="I69" s="1">
        <v>3</v>
      </c>
      <c r="J69" s="1">
        <v>5</v>
      </c>
      <c r="K69" s="10">
        <v>4</v>
      </c>
      <c r="L69" s="1">
        <v>5</v>
      </c>
      <c r="M69" s="1">
        <v>3</v>
      </c>
      <c r="N69" s="1">
        <v>5</v>
      </c>
      <c r="O69" s="1">
        <v>5</v>
      </c>
      <c r="P69" s="1">
        <v>2</v>
      </c>
      <c r="Q69" s="1">
        <v>3</v>
      </c>
      <c r="R69" s="1">
        <v>5</v>
      </c>
      <c r="S69" s="10">
        <v>3</v>
      </c>
      <c r="T69" s="10">
        <v>3</v>
      </c>
      <c r="U69" s="6">
        <v>3</v>
      </c>
      <c r="V69" s="26">
        <f>SUM(Table8[[#This Row],[X.1]:[X.20]])</f>
        <v>75</v>
      </c>
      <c r="W69" s="14" t="str">
        <f t="shared" si="5"/>
        <v>Tinggi</v>
      </c>
      <c r="X69" s="20">
        <v>4</v>
      </c>
      <c r="Y69" s="1">
        <v>4</v>
      </c>
      <c r="Z69" s="1">
        <v>1</v>
      </c>
      <c r="AA69" s="1">
        <v>2</v>
      </c>
      <c r="AB69" s="1">
        <v>3</v>
      </c>
      <c r="AC69" s="1">
        <v>4</v>
      </c>
      <c r="AD69" s="1">
        <v>4</v>
      </c>
      <c r="AE69" s="1">
        <v>1</v>
      </c>
      <c r="AF69" s="1">
        <v>4</v>
      </c>
      <c r="AG69" s="1">
        <v>4</v>
      </c>
      <c r="AH69" s="12">
        <v>2</v>
      </c>
      <c r="AI69" s="1">
        <v>2</v>
      </c>
      <c r="AJ69" s="1">
        <v>4</v>
      </c>
      <c r="AK69" s="1">
        <v>1</v>
      </c>
      <c r="AL69" s="1">
        <v>4</v>
      </c>
      <c r="AM69" s="18">
        <v>2</v>
      </c>
      <c r="AN69" s="28">
        <f t="shared" si="4"/>
        <v>42</v>
      </c>
      <c r="AO69" s="27" t="str">
        <f t="shared" si="6"/>
        <v>Tinggi</v>
      </c>
      <c r="AP69" s="20">
        <v>1</v>
      </c>
      <c r="AQ69" s="117" t="s">
        <v>45</v>
      </c>
      <c r="AR69" s="23">
        <v>1</v>
      </c>
      <c r="AS69" s="24">
        <v>2020</v>
      </c>
      <c r="AT69" s="126">
        <v>21</v>
      </c>
      <c r="AU69">
        <v>3</v>
      </c>
      <c r="AV69" s="154" t="s">
        <v>609</v>
      </c>
    </row>
    <row r="70" spans="1:48" ht="13" thickBot="1" x14ac:dyDescent="0.3">
      <c r="A70" s="17">
        <v>68</v>
      </c>
      <c r="B70" s="1">
        <v>3</v>
      </c>
      <c r="C70" s="1">
        <v>2</v>
      </c>
      <c r="D70" s="1">
        <v>2</v>
      </c>
      <c r="E70" s="10">
        <v>2</v>
      </c>
      <c r="F70" s="10">
        <v>3</v>
      </c>
      <c r="G70" s="1">
        <v>3</v>
      </c>
      <c r="H70" s="1">
        <v>2</v>
      </c>
      <c r="I70" s="1">
        <v>2</v>
      </c>
      <c r="J70" s="1">
        <v>3</v>
      </c>
      <c r="K70" s="10">
        <v>2</v>
      </c>
      <c r="L70" s="1">
        <v>2</v>
      </c>
      <c r="M70" s="1">
        <v>3</v>
      </c>
      <c r="N70" s="1">
        <v>2</v>
      </c>
      <c r="O70" s="1">
        <v>3</v>
      </c>
      <c r="P70" s="1">
        <v>3</v>
      </c>
      <c r="Q70" s="1">
        <v>2</v>
      </c>
      <c r="R70" s="1">
        <v>2</v>
      </c>
      <c r="S70" s="10">
        <v>2</v>
      </c>
      <c r="T70" s="10">
        <v>2</v>
      </c>
      <c r="U70" s="6">
        <v>1</v>
      </c>
      <c r="V70" s="26">
        <f>SUM(Table8[[#This Row],[X.1]:[X.20]])</f>
        <v>46</v>
      </c>
      <c r="W70" s="14" t="str">
        <f t="shared" si="5"/>
        <v>Rendah</v>
      </c>
      <c r="X70" s="20">
        <v>2</v>
      </c>
      <c r="Y70" s="1">
        <v>2</v>
      </c>
      <c r="Z70" s="1">
        <v>2</v>
      </c>
      <c r="AA70" s="1">
        <v>2</v>
      </c>
      <c r="AB70" s="1">
        <v>2</v>
      </c>
      <c r="AC70" s="1">
        <v>3</v>
      </c>
      <c r="AD70" s="1">
        <v>2</v>
      </c>
      <c r="AE70" s="1">
        <v>2</v>
      </c>
      <c r="AF70" s="1">
        <v>2</v>
      </c>
      <c r="AG70" s="1">
        <v>2</v>
      </c>
      <c r="AH70" s="12">
        <v>2</v>
      </c>
      <c r="AI70" s="1">
        <v>2</v>
      </c>
      <c r="AJ70" s="1">
        <v>2</v>
      </c>
      <c r="AK70" s="1">
        <v>1</v>
      </c>
      <c r="AL70" s="1">
        <v>2</v>
      </c>
      <c r="AM70" s="18">
        <v>2</v>
      </c>
      <c r="AN70" s="28">
        <f t="shared" si="4"/>
        <v>30</v>
      </c>
      <c r="AO70" s="27" t="str">
        <f t="shared" si="6"/>
        <v>Rendah</v>
      </c>
      <c r="AP70" s="20">
        <v>1</v>
      </c>
      <c r="AQ70" s="117" t="s">
        <v>45</v>
      </c>
      <c r="AR70" s="23">
        <v>2</v>
      </c>
      <c r="AS70" s="24">
        <v>2021</v>
      </c>
      <c r="AT70" s="126">
        <v>20</v>
      </c>
      <c r="AU70">
        <v>2</v>
      </c>
      <c r="AV70" s="154" t="s">
        <v>610</v>
      </c>
    </row>
    <row r="71" spans="1:48" ht="13" thickBot="1" x14ac:dyDescent="0.3">
      <c r="A71" s="17">
        <v>69</v>
      </c>
      <c r="B71" s="1">
        <v>4</v>
      </c>
      <c r="C71" s="1">
        <v>4</v>
      </c>
      <c r="D71" s="1">
        <v>2</v>
      </c>
      <c r="E71" s="10">
        <v>2</v>
      </c>
      <c r="F71" s="10">
        <v>4</v>
      </c>
      <c r="G71" s="1">
        <v>4</v>
      </c>
      <c r="H71" s="1">
        <v>4</v>
      </c>
      <c r="I71" s="1">
        <v>3</v>
      </c>
      <c r="J71" s="1">
        <v>4</v>
      </c>
      <c r="K71" s="10">
        <v>4</v>
      </c>
      <c r="L71" s="1">
        <v>2</v>
      </c>
      <c r="M71" s="1">
        <v>3</v>
      </c>
      <c r="N71" s="1">
        <v>5</v>
      </c>
      <c r="O71" s="1">
        <v>5</v>
      </c>
      <c r="P71" s="1">
        <v>4</v>
      </c>
      <c r="Q71" s="1">
        <v>2</v>
      </c>
      <c r="R71" s="1">
        <v>4</v>
      </c>
      <c r="S71" s="10">
        <v>4</v>
      </c>
      <c r="T71" s="10">
        <v>2</v>
      </c>
      <c r="U71" s="6">
        <v>5</v>
      </c>
      <c r="V71" s="26">
        <f>SUM(Table8[[#This Row],[X.1]:[X.20]])</f>
        <v>71</v>
      </c>
      <c r="W71" s="14" t="str">
        <f t="shared" si="5"/>
        <v>Tinggi</v>
      </c>
      <c r="X71" s="20">
        <v>4</v>
      </c>
      <c r="Y71" s="1">
        <v>3</v>
      </c>
      <c r="Z71" s="1">
        <v>2</v>
      </c>
      <c r="AA71" s="1">
        <v>4</v>
      </c>
      <c r="AB71" s="1">
        <v>2</v>
      </c>
      <c r="AC71" s="1">
        <v>3</v>
      </c>
      <c r="AD71" s="1">
        <v>2</v>
      </c>
      <c r="AE71" s="1">
        <v>2</v>
      </c>
      <c r="AF71" s="1">
        <v>3</v>
      </c>
      <c r="AG71" s="1">
        <v>2</v>
      </c>
      <c r="AH71" s="12">
        <v>2</v>
      </c>
      <c r="AI71" s="1">
        <v>2</v>
      </c>
      <c r="AJ71" s="1">
        <v>2</v>
      </c>
      <c r="AK71" s="1">
        <v>2</v>
      </c>
      <c r="AL71" s="1">
        <v>2</v>
      </c>
      <c r="AM71" s="18">
        <v>2</v>
      </c>
      <c r="AN71" s="28">
        <f t="shared" si="4"/>
        <v>35</v>
      </c>
      <c r="AO71" s="27" t="str">
        <f t="shared" si="6"/>
        <v>Sedang</v>
      </c>
      <c r="AP71" s="20">
        <v>1</v>
      </c>
      <c r="AQ71" s="117" t="s">
        <v>45</v>
      </c>
      <c r="AR71" s="23">
        <v>2</v>
      </c>
      <c r="AS71" s="24">
        <v>2021</v>
      </c>
      <c r="AT71" s="126">
        <v>19</v>
      </c>
      <c r="AU71">
        <v>1</v>
      </c>
      <c r="AV71" s="154" t="s">
        <v>610</v>
      </c>
    </row>
    <row r="72" spans="1:48" ht="13" thickBot="1" x14ac:dyDescent="0.3">
      <c r="A72" s="17">
        <v>70</v>
      </c>
      <c r="B72" s="1">
        <v>5</v>
      </c>
      <c r="C72" s="1">
        <v>5</v>
      </c>
      <c r="D72" s="1">
        <v>5</v>
      </c>
      <c r="E72" s="10">
        <v>5</v>
      </c>
      <c r="F72" s="10">
        <v>5</v>
      </c>
      <c r="G72" s="1">
        <v>5</v>
      </c>
      <c r="H72" s="1">
        <v>5</v>
      </c>
      <c r="I72" s="1">
        <v>5</v>
      </c>
      <c r="J72" s="1">
        <v>5</v>
      </c>
      <c r="K72" s="10">
        <v>5</v>
      </c>
      <c r="L72" s="1">
        <v>5</v>
      </c>
      <c r="M72" s="1">
        <v>5</v>
      </c>
      <c r="N72" s="1">
        <v>5</v>
      </c>
      <c r="O72" s="1">
        <v>5</v>
      </c>
      <c r="P72" s="1">
        <v>5</v>
      </c>
      <c r="Q72" s="1">
        <v>5</v>
      </c>
      <c r="R72" s="1">
        <v>5</v>
      </c>
      <c r="S72" s="10">
        <v>5</v>
      </c>
      <c r="T72" s="10">
        <v>5</v>
      </c>
      <c r="U72" s="6">
        <v>5</v>
      </c>
      <c r="V72" s="26">
        <f>SUM(Table8[[#This Row],[X.1]:[X.20]])</f>
        <v>100</v>
      </c>
      <c r="W72" s="14" t="str">
        <f t="shared" si="5"/>
        <v>Sangat Tinggi</v>
      </c>
      <c r="X72" s="20">
        <v>5</v>
      </c>
      <c r="Y72" s="1">
        <v>4</v>
      </c>
      <c r="Z72" s="1">
        <v>4</v>
      </c>
      <c r="AA72" s="1">
        <v>4</v>
      </c>
      <c r="AB72" s="1">
        <v>4</v>
      </c>
      <c r="AC72" s="1">
        <v>4</v>
      </c>
      <c r="AD72" s="1">
        <v>4</v>
      </c>
      <c r="AE72" s="1">
        <v>4</v>
      </c>
      <c r="AF72" s="1">
        <v>4</v>
      </c>
      <c r="AG72" s="1">
        <v>4</v>
      </c>
      <c r="AH72" s="12">
        <v>4</v>
      </c>
      <c r="AI72" s="1">
        <v>4</v>
      </c>
      <c r="AJ72" s="1">
        <v>4</v>
      </c>
      <c r="AK72" s="1">
        <v>4</v>
      </c>
      <c r="AL72" s="1">
        <v>4</v>
      </c>
      <c r="AM72" s="18">
        <v>4</v>
      </c>
      <c r="AN72" s="28">
        <f t="shared" si="4"/>
        <v>60</v>
      </c>
      <c r="AO72" s="27" t="str">
        <f t="shared" si="6"/>
        <v>Sangat Tinggi</v>
      </c>
      <c r="AP72" s="20">
        <v>1</v>
      </c>
      <c r="AQ72" s="117" t="s">
        <v>45</v>
      </c>
      <c r="AR72" s="23">
        <v>1</v>
      </c>
      <c r="AS72" s="24">
        <v>2020</v>
      </c>
      <c r="AT72" s="126">
        <v>20</v>
      </c>
      <c r="AU72">
        <v>2</v>
      </c>
      <c r="AV72" s="154" t="s">
        <v>613</v>
      </c>
    </row>
    <row r="73" spans="1:48" ht="13" thickBot="1" x14ac:dyDescent="0.3">
      <c r="A73" s="17">
        <v>71</v>
      </c>
      <c r="B73" s="1">
        <v>3</v>
      </c>
      <c r="C73" s="1">
        <v>4</v>
      </c>
      <c r="D73" s="1">
        <v>1</v>
      </c>
      <c r="E73" s="10">
        <v>3</v>
      </c>
      <c r="F73" s="10">
        <v>1</v>
      </c>
      <c r="G73" s="1">
        <v>2</v>
      </c>
      <c r="H73" s="1">
        <v>2</v>
      </c>
      <c r="I73" s="1">
        <v>1</v>
      </c>
      <c r="J73" s="1">
        <v>2</v>
      </c>
      <c r="K73" s="10">
        <v>1</v>
      </c>
      <c r="L73" s="1">
        <v>2</v>
      </c>
      <c r="M73" s="1">
        <v>1</v>
      </c>
      <c r="N73" s="1">
        <v>1</v>
      </c>
      <c r="O73" s="1">
        <v>1</v>
      </c>
      <c r="P73" s="1">
        <v>3</v>
      </c>
      <c r="Q73" s="1">
        <v>3</v>
      </c>
      <c r="R73" s="1">
        <v>2</v>
      </c>
      <c r="S73" s="10">
        <v>3</v>
      </c>
      <c r="T73" s="10">
        <v>4</v>
      </c>
      <c r="U73" s="6">
        <v>1</v>
      </c>
      <c r="V73" s="26">
        <f>SUM(Table8[[#This Row],[X.1]:[X.20]])</f>
        <v>41</v>
      </c>
      <c r="W73" s="14" t="str">
        <f t="shared" si="5"/>
        <v>Rendah</v>
      </c>
      <c r="X73" s="20">
        <v>2</v>
      </c>
      <c r="Y73" s="1">
        <v>2</v>
      </c>
      <c r="Z73" s="1">
        <v>3</v>
      </c>
      <c r="AA73" s="1">
        <v>3</v>
      </c>
      <c r="AB73" s="1">
        <v>1</v>
      </c>
      <c r="AC73" s="1">
        <v>3</v>
      </c>
      <c r="AD73" s="1">
        <v>2</v>
      </c>
      <c r="AE73" s="1">
        <v>2</v>
      </c>
      <c r="AF73" s="1">
        <v>3</v>
      </c>
      <c r="AG73" s="1">
        <v>3</v>
      </c>
      <c r="AH73" s="12">
        <v>2</v>
      </c>
      <c r="AI73" s="1">
        <v>2</v>
      </c>
      <c r="AJ73" s="1">
        <v>2</v>
      </c>
      <c r="AK73" s="1">
        <v>1</v>
      </c>
      <c r="AL73" s="1">
        <v>2</v>
      </c>
      <c r="AM73" s="18">
        <v>2</v>
      </c>
      <c r="AN73" s="28">
        <f t="shared" si="4"/>
        <v>33</v>
      </c>
      <c r="AO73" s="27" t="str">
        <f t="shared" si="6"/>
        <v>Sedang</v>
      </c>
      <c r="AP73" s="20">
        <v>1</v>
      </c>
      <c r="AQ73" s="117" t="s">
        <v>45</v>
      </c>
      <c r="AR73" s="23">
        <v>1</v>
      </c>
      <c r="AS73" s="24">
        <v>2020</v>
      </c>
      <c r="AT73" s="126">
        <v>20</v>
      </c>
      <c r="AU73">
        <v>2</v>
      </c>
      <c r="AV73" s="154" t="s">
        <v>612</v>
      </c>
    </row>
    <row r="74" spans="1:48" ht="13" thickBot="1" x14ac:dyDescent="0.3">
      <c r="A74" s="17">
        <v>72</v>
      </c>
      <c r="B74" s="1">
        <v>2</v>
      </c>
      <c r="C74" s="1">
        <v>4</v>
      </c>
      <c r="D74" s="1">
        <v>1</v>
      </c>
      <c r="E74" s="10">
        <v>2</v>
      </c>
      <c r="F74" s="10">
        <v>2</v>
      </c>
      <c r="G74" s="1">
        <v>4</v>
      </c>
      <c r="H74" s="1">
        <v>2</v>
      </c>
      <c r="I74" s="1">
        <v>1</v>
      </c>
      <c r="J74" s="1">
        <v>2</v>
      </c>
      <c r="K74" s="10">
        <v>1</v>
      </c>
      <c r="L74" s="1">
        <v>2</v>
      </c>
      <c r="M74" s="1">
        <v>4</v>
      </c>
      <c r="N74" s="1">
        <v>2</v>
      </c>
      <c r="O74" s="1">
        <v>2</v>
      </c>
      <c r="P74" s="1">
        <v>2</v>
      </c>
      <c r="Q74" s="1">
        <v>3</v>
      </c>
      <c r="R74" s="1">
        <v>2</v>
      </c>
      <c r="S74" s="10">
        <v>4</v>
      </c>
      <c r="T74" s="10">
        <v>2</v>
      </c>
      <c r="U74" s="6">
        <v>2</v>
      </c>
      <c r="V74" s="26">
        <f>SUM(Table8[[#This Row],[X.1]:[X.20]])</f>
        <v>46</v>
      </c>
      <c r="W74" s="14" t="str">
        <f t="shared" si="5"/>
        <v>Rendah</v>
      </c>
      <c r="X74" s="20">
        <v>2</v>
      </c>
      <c r="Y74" s="1">
        <v>2</v>
      </c>
      <c r="Z74" s="1">
        <v>1</v>
      </c>
      <c r="AA74" s="1">
        <v>2</v>
      </c>
      <c r="AB74" s="1">
        <v>1</v>
      </c>
      <c r="AC74" s="1">
        <v>3</v>
      </c>
      <c r="AD74" s="1">
        <v>3</v>
      </c>
      <c r="AE74" s="1">
        <v>3</v>
      </c>
      <c r="AF74" s="1">
        <v>3</v>
      </c>
      <c r="AG74" s="1">
        <v>3</v>
      </c>
      <c r="AH74" s="12">
        <v>3</v>
      </c>
      <c r="AI74" s="1">
        <v>2</v>
      </c>
      <c r="AJ74" s="1">
        <v>3</v>
      </c>
      <c r="AK74" s="1">
        <v>1</v>
      </c>
      <c r="AL74" s="1">
        <v>3</v>
      </c>
      <c r="AM74" s="18">
        <v>3</v>
      </c>
      <c r="AN74" s="28">
        <f t="shared" si="4"/>
        <v>36</v>
      </c>
      <c r="AO74" s="27" t="str">
        <f t="shared" si="6"/>
        <v>Sedang</v>
      </c>
      <c r="AP74" s="20">
        <v>1</v>
      </c>
      <c r="AQ74" s="117" t="s">
        <v>45</v>
      </c>
      <c r="AR74" s="23">
        <v>1</v>
      </c>
      <c r="AS74" s="24">
        <v>2020</v>
      </c>
      <c r="AT74" s="126">
        <v>21</v>
      </c>
      <c r="AU74">
        <v>3</v>
      </c>
      <c r="AV74" s="154" t="s">
        <v>611</v>
      </c>
    </row>
    <row r="75" spans="1:48" ht="13" thickBot="1" x14ac:dyDescent="0.3">
      <c r="A75" s="17">
        <v>73</v>
      </c>
      <c r="B75" s="1">
        <v>3</v>
      </c>
      <c r="C75" s="1">
        <v>3</v>
      </c>
      <c r="D75" s="1">
        <v>3</v>
      </c>
      <c r="E75" s="10">
        <v>3</v>
      </c>
      <c r="F75" s="10">
        <v>4</v>
      </c>
      <c r="G75" s="1">
        <v>2</v>
      </c>
      <c r="H75" s="1">
        <v>3</v>
      </c>
      <c r="I75" s="1">
        <v>2</v>
      </c>
      <c r="J75" s="1">
        <v>2</v>
      </c>
      <c r="K75" s="10">
        <v>2</v>
      </c>
      <c r="L75" s="1">
        <v>2</v>
      </c>
      <c r="M75" s="1">
        <v>3</v>
      </c>
      <c r="N75" s="1">
        <v>2</v>
      </c>
      <c r="O75" s="1">
        <v>3</v>
      </c>
      <c r="P75" s="1">
        <v>3</v>
      </c>
      <c r="Q75" s="1">
        <v>3</v>
      </c>
      <c r="R75" s="1">
        <v>2</v>
      </c>
      <c r="S75" s="10">
        <v>2</v>
      </c>
      <c r="T75" s="10">
        <v>3</v>
      </c>
      <c r="U75" s="6">
        <v>3</v>
      </c>
      <c r="V75" s="26">
        <f>SUM(Table8[[#This Row],[X.1]:[X.20]])</f>
        <v>53</v>
      </c>
      <c r="W75" s="14" t="str">
        <f t="shared" si="5"/>
        <v>Rendah</v>
      </c>
      <c r="X75" s="20">
        <v>2</v>
      </c>
      <c r="Y75" s="1">
        <v>3</v>
      </c>
      <c r="Z75" s="1">
        <v>2</v>
      </c>
      <c r="AA75" s="1">
        <v>2</v>
      </c>
      <c r="AB75" s="1">
        <v>2</v>
      </c>
      <c r="AC75" s="1">
        <v>3</v>
      </c>
      <c r="AD75" s="1">
        <v>3</v>
      </c>
      <c r="AE75" s="1">
        <v>2</v>
      </c>
      <c r="AF75" s="1">
        <v>2</v>
      </c>
      <c r="AG75" s="1">
        <v>3</v>
      </c>
      <c r="AH75" s="12">
        <v>3</v>
      </c>
      <c r="AI75" s="1">
        <v>2</v>
      </c>
      <c r="AJ75" s="1">
        <v>2</v>
      </c>
      <c r="AK75" s="1">
        <v>2</v>
      </c>
      <c r="AL75" s="1">
        <v>2</v>
      </c>
      <c r="AM75" s="18">
        <v>2</v>
      </c>
      <c r="AN75" s="28">
        <f t="shared" si="4"/>
        <v>35</v>
      </c>
      <c r="AO75" s="27" t="str">
        <f t="shared" si="6"/>
        <v>Sedang</v>
      </c>
      <c r="AP75" s="20">
        <v>1</v>
      </c>
      <c r="AQ75" s="117" t="s">
        <v>45</v>
      </c>
      <c r="AR75" s="23">
        <v>1</v>
      </c>
      <c r="AS75" s="24">
        <v>2020</v>
      </c>
      <c r="AT75" s="126">
        <v>21</v>
      </c>
      <c r="AU75">
        <v>3</v>
      </c>
      <c r="AV75" s="154" t="s">
        <v>610</v>
      </c>
    </row>
    <row r="76" spans="1:48" ht="13" thickBot="1" x14ac:dyDescent="0.3">
      <c r="A76" s="17">
        <v>74</v>
      </c>
      <c r="B76" s="1">
        <v>4</v>
      </c>
      <c r="C76" s="1">
        <v>4</v>
      </c>
      <c r="D76" s="1">
        <v>3</v>
      </c>
      <c r="E76" s="10">
        <v>3</v>
      </c>
      <c r="F76" s="10">
        <v>3</v>
      </c>
      <c r="G76" s="1">
        <v>4</v>
      </c>
      <c r="H76" s="1">
        <v>3</v>
      </c>
      <c r="I76" s="1">
        <v>4</v>
      </c>
      <c r="J76" s="1">
        <v>4</v>
      </c>
      <c r="K76" s="10">
        <v>4</v>
      </c>
      <c r="L76" s="1">
        <v>4</v>
      </c>
      <c r="M76" s="1">
        <v>3</v>
      </c>
      <c r="N76" s="1">
        <v>3</v>
      </c>
      <c r="O76" s="1">
        <v>4</v>
      </c>
      <c r="P76" s="1">
        <v>4</v>
      </c>
      <c r="Q76" s="1">
        <v>4</v>
      </c>
      <c r="R76" s="1">
        <v>4</v>
      </c>
      <c r="S76" s="10">
        <v>3</v>
      </c>
      <c r="T76" s="10">
        <v>4</v>
      </c>
      <c r="U76" s="6">
        <v>3</v>
      </c>
      <c r="V76" s="26">
        <f>SUM(Table8[[#This Row],[X.1]:[X.20]])</f>
        <v>72</v>
      </c>
      <c r="W76" s="14" t="str">
        <f t="shared" si="5"/>
        <v>Tinggi</v>
      </c>
      <c r="X76" s="20">
        <v>4</v>
      </c>
      <c r="Y76" s="1">
        <v>3</v>
      </c>
      <c r="Z76" s="1">
        <v>2</v>
      </c>
      <c r="AA76" s="1">
        <v>2</v>
      </c>
      <c r="AB76" s="1">
        <v>2</v>
      </c>
      <c r="AC76" s="1">
        <v>3</v>
      </c>
      <c r="AD76" s="1">
        <v>2</v>
      </c>
      <c r="AE76" s="1">
        <v>1</v>
      </c>
      <c r="AF76" s="1">
        <v>1</v>
      </c>
      <c r="AG76" s="1">
        <v>2</v>
      </c>
      <c r="AH76" s="12">
        <v>2</v>
      </c>
      <c r="AI76" s="1">
        <v>2</v>
      </c>
      <c r="AJ76" s="1">
        <v>1</v>
      </c>
      <c r="AK76" s="1">
        <v>1</v>
      </c>
      <c r="AL76" s="1">
        <v>2</v>
      </c>
      <c r="AM76" s="18">
        <v>3</v>
      </c>
      <c r="AN76" s="28">
        <f t="shared" si="4"/>
        <v>29</v>
      </c>
      <c r="AO76" s="27" t="str">
        <f t="shared" si="6"/>
        <v>Rendah</v>
      </c>
      <c r="AP76" s="20">
        <v>1</v>
      </c>
      <c r="AQ76" s="117" t="s">
        <v>45</v>
      </c>
      <c r="AR76" s="23">
        <v>2</v>
      </c>
      <c r="AS76" s="24">
        <v>2021</v>
      </c>
      <c r="AT76" s="126">
        <v>19</v>
      </c>
      <c r="AU76">
        <v>1</v>
      </c>
      <c r="AV76" s="154" t="s">
        <v>609</v>
      </c>
    </row>
    <row r="77" spans="1:48" ht="13" thickBot="1" x14ac:dyDescent="0.3">
      <c r="A77" s="17">
        <v>75</v>
      </c>
      <c r="B77" s="1">
        <v>2</v>
      </c>
      <c r="C77" s="1">
        <v>2</v>
      </c>
      <c r="D77" s="1">
        <v>2</v>
      </c>
      <c r="E77" s="10">
        <v>4</v>
      </c>
      <c r="F77" s="10">
        <v>4</v>
      </c>
      <c r="G77" s="1">
        <v>2</v>
      </c>
      <c r="H77" s="1">
        <v>2</v>
      </c>
      <c r="I77" s="1">
        <v>2</v>
      </c>
      <c r="J77" s="1">
        <v>2</v>
      </c>
      <c r="K77" s="10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0">
        <v>2</v>
      </c>
      <c r="T77" s="10">
        <v>2</v>
      </c>
      <c r="U77" s="6">
        <v>2</v>
      </c>
      <c r="V77" s="26">
        <f>SUM(Table8[[#This Row],[X.1]:[X.20]])</f>
        <v>44</v>
      </c>
      <c r="W77" s="14" t="str">
        <f t="shared" si="5"/>
        <v>Rendah</v>
      </c>
      <c r="X77" s="20">
        <v>2</v>
      </c>
      <c r="Y77" s="1">
        <v>2</v>
      </c>
      <c r="Z77" s="1">
        <v>2</v>
      </c>
      <c r="AA77" s="1">
        <v>2</v>
      </c>
      <c r="AB77" s="1">
        <v>1</v>
      </c>
      <c r="AC77" s="1">
        <v>4</v>
      </c>
      <c r="AD77" s="1">
        <v>2</v>
      </c>
      <c r="AE77" s="1">
        <v>3</v>
      </c>
      <c r="AF77" s="1">
        <v>2</v>
      </c>
      <c r="AG77" s="1">
        <v>2</v>
      </c>
      <c r="AH77" s="12">
        <v>2</v>
      </c>
      <c r="AI77" s="1">
        <v>2</v>
      </c>
      <c r="AJ77" s="1">
        <v>2</v>
      </c>
      <c r="AK77" s="1">
        <v>2</v>
      </c>
      <c r="AL77" s="1">
        <v>3</v>
      </c>
      <c r="AM77" s="18">
        <v>2</v>
      </c>
      <c r="AN77" s="28">
        <f t="shared" si="4"/>
        <v>33</v>
      </c>
      <c r="AO77" s="27" t="str">
        <f t="shared" si="6"/>
        <v>Sedang</v>
      </c>
      <c r="AP77" s="20">
        <v>1</v>
      </c>
      <c r="AQ77" s="117" t="s">
        <v>45</v>
      </c>
      <c r="AR77" s="23">
        <v>1</v>
      </c>
      <c r="AS77" s="24">
        <v>2020</v>
      </c>
      <c r="AT77" s="126">
        <v>20</v>
      </c>
      <c r="AU77">
        <v>2</v>
      </c>
      <c r="AV77" s="154" t="s">
        <v>610</v>
      </c>
    </row>
    <row r="78" spans="1:48" ht="13" thickBot="1" x14ac:dyDescent="0.3">
      <c r="A78" s="17">
        <v>76</v>
      </c>
      <c r="B78" s="1">
        <v>3</v>
      </c>
      <c r="C78" s="1">
        <v>2</v>
      </c>
      <c r="D78" s="1">
        <v>1</v>
      </c>
      <c r="E78" s="10">
        <v>2</v>
      </c>
      <c r="F78" s="10">
        <v>3</v>
      </c>
      <c r="G78" s="1">
        <v>2</v>
      </c>
      <c r="H78" s="1">
        <v>2</v>
      </c>
      <c r="I78" s="1">
        <v>1</v>
      </c>
      <c r="J78" s="1">
        <v>2</v>
      </c>
      <c r="K78" s="10">
        <v>3</v>
      </c>
      <c r="L78" s="1">
        <v>3</v>
      </c>
      <c r="M78" s="1">
        <v>3</v>
      </c>
      <c r="N78" s="1">
        <v>2</v>
      </c>
      <c r="O78" s="1">
        <v>1</v>
      </c>
      <c r="P78" s="1">
        <v>3</v>
      </c>
      <c r="Q78" s="1">
        <v>2</v>
      </c>
      <c r="R78" s="1">
        <v>2</v>
      </c>
      <c r="S78" s="10">
        <v>1</v>
      </c>
      <c r="T78" s="10">
        <v>1</v>
      </c>
      <c r="U78" s="6">
        <v>2</v>
      </c>
      <c r="V78" s="26">
        <f>SUM(Table8[[#This Row],[X.1]:[X.20]])</f>
        <v>41</v>
      </c>
      <c r="W78" s="14" t="str">
        <f t="shared" si="5"/>
        <v>Rendah</v>
      </c>
      <c r="X78" s="20">
        <v>2</v>
      </c>
      <c r="Y78" s="1">
        <v>2</v>
      </c>
      <c r="Z78" s="1">
        <v>1</v>
      </c>
      <c r="AA78" s="1">
        <v>1</v>
      </c>
      <c r="AB78" s="1">
        <v>1</v>
      </c>
      <c r="AC78" s="1">
        <v>3</v>
      </c>
      <c r="AD78" s="1">
        <v>1</v>
      </c>
      <c r="AE78" s="1">
        <v>1</v>
      </c>
      <c r="AF78" s="1">
        <v>2</v>
      </c>
      <c r="AG78" s="1">
        <v>1</v>
      </c>
      <c r="AH78" s="12">
        <v>2</v>
      </c>
      <c r="AI78" s="1">
        <v>2</v>
      </c>
      <c r="AJ78" s="1">
        <v>1</v>
      </c>
      <c r="AK78" s="1">
        <v>1</v>
      </c>
      <c r="AL78" s="1">
        <v>2</v>
      </c>
      <c r="AM78" s="18">
        <v>2</v>
      </c>
      <c r="AN78" s="28">
        <f t="shared" si="4"/>
        <v>23</v>
      </c>
      <c r="AO78" s="27" t="str">
        <f t="shared" si="6"/>
        <v>Sangat Rendah</v>
      </c>
      <c r="AP78" s="20">
        <v>1</v>
      </c>
      <c r="AQ78" s="117" t="s">
        <v>45</v>
      </c>
      <c r="AR78" s="23">
        <v>1</v>
      </c>
      <c r="AS78" s="24">
        <v>2020</v>
      </c>
      <c r="AT78" s="126">
        <v>23</v>
      </c>
      <c r="AU78">
        <v>5</v>
      </c>
      <c r="AV78" s="154" t="s">
        <v>609</v>
      </c>
    </row>
    <row r="79" spans="1:48" ht="13" thickBot="1" x14ac:dyDescent="0.3">
      <c r="A79" s="17">
        <v>77</v>
      </c>
      <c r="B79" s="1">
        <v>2</v>
      </c>
      <c r="C79" s="1">
        <v>2</v>
      </c>
      <c r="D79" s="1">
        <v>2</v>
      </c>
      <c r="E79" s="10">
        <v>1</v>
      </c>
      <c r="F79" s="10">
        <v>3</v>
      </c>
      <c r="G79" s="1">
        <v>1</v>
      </c>
      <c r="H79" s="1">
        <v>2</v>
      </c>
      <c r="I79" s="1">
        <v>4</v>
      </c>
      <c r="J79" s="1">
        <v>1</v>
      </c>
      <c r="K79" s="10">
        <v>1</v>
      </c>
      <c r="L79" s="1">
        <v>2</v>
      </c>
      <c r="M79" s="1">
        <v>1</v>
      </c>
      <c r="N79" s="1">
        <v>1</v>
      </c>
      <c r="O79" s="1">
        <v>1</v>
      </c>
      <c r="P79" s="1">
        <v>5</v>
      </c>
      <c r="Q79" s="1">
        <v>5</v>
      </c>
      <c r="R79" s="1">
        <v>4</v>
      </c>
      <c r="S79" s="10">
        <v>4</v>
      </c>
      <c r="T79" s="10">
        <v>1</v>
      </c>
      <c r="U79" s="6">
        <v>5</v>
      </c>
      <c r="V79" s="26">
        <f>SUM(Table8[[#This Row],[X.1]:[X.20]])</f>
        <v>48</v>
      </c>
      <c r="W79" s="14" t="str">
        <f t="shared" si="5"/>
        <v>Rendah</v>
      </c>
      <c r="X79" s="20">
        <v>2</v>
      </c>
      <c r="Y79" s="1">
        <v>2</v>
      </c>
      <c r="Z79" s="1">
        <v>1</v>
      </c>
      <c r="AA79" s="1">
        <v>1</v>
      </c>
      <c r="AB79" s="1">
        <v>1</v>
      </c>
      <c r="AC79" s="1">
        <v>4</v>
      </c>
      <c r="AD79" s="1">
        <v>2</v>
      </c>
      <c r="AE79" s="1">
        <v>1</v>
      </c>
      <c r="AF79" s="1">
        <v>2</v>
      </c>
      <c r="AG79" s="1">
        <v>3</v>
      </c>
      <c r="AH79" s="12">
        <v>2</v>
      </c>
      <c r="AI79" s="1">
        <v>1</v>
      </c>
      <c r="AJ79" s="1">
        <v>1</v>
      </c>
      <c r="AK79" s="1">
        <v>1</v>
      </c>
      <c r="AL79" s="1">
        <v>2</v>
      </c>
      <c r="AM79" s="18">
        <v>2</v>
      </c>
      <c r="AN79" s="28">
        <f t="shared" si="4"/>
        <v>26</v>
      </c>
      <c r="AO79" s="27" t="str">
        <f t="shared" si="6"/>
        <v>Rendah</v>
      </c>
      <c r="AP79" s="20">
        <v>1</v>
      </c>
      <c r="AQ79" s="117" t="s">
        <v>45</v>
      </c>
      <c r="AR79" s="23">
        <v>1</v>
      </c>
      <c r="AS79" s="24">
        <v>2020</v>
      </c>
      <c r="AT79" s="126">
        <v>22</v>
      </c>
      <c r="AU79">
        <v>4</v>
      </c>
      <c r="AV79" s="154" t="s">
        <v>611</v>
      </c>
    </row>
    <row r="80" spans="1:48" ht="13" thickBot="1" x14ac:dyDescent="0.3">
      <c r="A80" s="17">
        <v>78</v>
      </c>
      <c r="B80" s="1">
        <v>5</v>
      </c>
      <c r="C80" s="1">
        <v>5</v>
      </c>
      <c r="D80" s="1">
        <v>3</v>
      </c>
      <c r="E80" s="10">
        <v>1</v>
      </c>
      <c r="F80" s="10">
        <v>1</v>
      </c>
      <c r="G80" s="1">
        <v>5</v>
      </c>
      <c r="H80" s="1">
        <v>2</v>
      </c>
      <c r="I80" s="1">
        <v>5</v>
      </c>
      <c r="J80" s="1">
        <v>5</v>
      </c>
      <c r="K80" s="10">
        <v>1</v>
      </c>
      <c r="L80" s="1">
        <v>5</v>
      </c>
      <c r="M80" s="1">
        <v>5</v>
      </c>
      <c r="N80" s="1">
        <v>5</v>
      </c>
      <c r="O80" s="1">
        <v>5</v>
      </c>
      <c r="P80" s="1">
        <v>3</v>
      </c>
      <c r="Q80" s="1">
        <v>3</v>
      </c>
      <c r="R80" s="1">
        <v>5</v>
      </c>
      <c r="S80" s="10">
        <v>3</v>
      </c>
      <c r="T80" s="10">
        <v>1</v>
      </c>
      <c r="U80" s="6">
        <v>1</v>
      </c>
      <c r="V80" s="26">
        <f>SUM(Table8[[#This Row],[X.1]:[X.20]])</f>
        <v>69</v>
      </c>
      <c r="W80" s="14" t="str">
        <f t="shared" si="5"/>
        <v>Tinggi</v>
      </c>
      <c r="X80" s="20">
        <v>4</v>
      </c>
      <c r="Y80" s="1">
        <v>2</v>
      </c>
      <c r="Z80" s="1">
        <v>2</v>
      </c>
      <c r="AA80" s="1">
        <v>2</v>
      </c>
      <c r="AB80" s="1">
        <v>1</v>
      </c>
      <c r="AC80" s="1">
        <v>4</v>
      </c>
      <c r="AD80" s="1">
        <v>2</v>
      </c>
      <c r="AE80" s="1">
        <v>3</v>
      </c>
      <c r="AF80" s="1">
        <v>2</v>
      </c>
      <c r="AG80" s="1">
        <v>2</v>
      </c>
      <c r="AH80" s="12">
        <v>1</v>
      </c>
      <c r="AI80" s="1">
        <v>1</v>
      </c>
      <c r="AJ80" s="1">
        <v>3</v>
      </c>
      <c r="AK80" s="1">
        <v>2</v>
      </c>
      <c r="AL80" s="1">
        <v>2</v>
      </c>
      <c r="AM80" s="18">
        <v>2</v>
      </c>
      <c r="AN80" s="28">
        <f t="shared" si="4"/>
        <v>31</v>
      </c>
      <c r="AO80" s="27" t="str">
        <f t="shared" si="6"/>
        <v>Rendah</v>
      </c>
      <c r="AP80" s="20">
        <v>1</v>
      </c>
      <c r="AQ80" s="117" t="s">
        <v>45</v>
      </c>
      <c r="AR80" s="23">
        <v>1</v>
      </c>
      <c r="AS80" s="24">
        <v>2020</v>
      </c>
      <c r="AT80" s="126">
        <v>21</v>
      </c>
      <c r="AU80">
        <v>3</v>
      </c>
      <c r="AV80" s="154" t="s">
        <v>611</v>
      </c>
    </row>
    <row r="81" spans="1:48" ht="13" thickBot="1" x14ac:dyDescent="0.3">
      <c r="A81" s="17">
        <v>79</v>
      </c>
      <c r="B81" s="1">
        <v>2</v>
      </c>
      <c r="C81" s="1">
        <v>2</v>
      </c>
      <c r="D81" s="1">
        <v>4</v>
      </c>
      <c r="E81" s="10">
        <v>2</v>
      </c>
      <c r="F81" s="10">
        <v>1</v>
      </c>
      <c r="G81" s="1">
        <v>4</v>
      </c>
      <c r="H81" s="1">
        <v>4</v>
      </c>
      <c r="I81" s="1">
        <v>2</v>
      </c>
      <c r="J81" s="1">
        <v>2</v>
      </c>
      <c r="K81" s="10">
        <v>3</v>
      </c>
      <c r="L81" s="1">
        <v>2</v>
      </c>
      <c r="M81" s="1">
        <v>2</v>
      </c>
      <c r="N81" s="1">
        <v>2</v>
      </c>
      <c r="O81" s="1">
        <v>2</v>
      </c>
      <c r="P81" s="1">
        <v>2</v>
      </c>
      <c r="Q81" s="1">
        <v>4</v>
      </c>
      <c r="R81" s="1">
        <v>2</v>
      </c>
      <c r="S81" s="10">
        <v>2</v>
      </c>
      <c r="T81" s="10">
        <v>2</v>
      </c>
      <c r="U81" s="6">
        <v>4</v>
      </c>
      <c r="V81" s="26">
        <f>SUM(Table8[[#This Row],[X.1]:[X.20]])</f>
        <v>50</v>
      </c>
      <c r="W81" s="14" t="str">
        <f t="shared" si="5"/>
        <v>Rendah</v>
      </c>
      <c r="X81" s="20">
        <v>2</v>
      </c>
      <c r="Y81" s="1">
        <v>2</v>
      </c>
      <c r="Z81" s="1">
        <v>1</v>
      </c>
      <c r="AA81" s="1">
        <v>1</v>
      </c>
      <c r="AB81" s="1">
        <v>1</v>
      </c>
      <c r="AC81" s="1">
        <v>3</v>
      </c>
      <c r="AD81" s="1">
        <v>1</v>
      </c>
      <c r="AE81" s="1">
        <v>1</v>
      </c>
      <c r="AF81" s="1">
        <v>2</v>
      </c>
      <c r="AG81" s="1">
        <v>2</v>
      </c>
      <c r="AH81" s="12">
        <v>3</v>
      </c>
      <c r="AI81" s="1">
        <v>1</v>
      </c>
      <c r="AJ81" s="1">
        <v>2</v>
      </c>
      <c r="AK81" s="1">
        <v>2</v>
      </c>
      <c r="AL81" s="1">
        <v>1</v>
      </c>
      <c r="AM81" s="18">
        <v>1</v>
      </c>
      <c r="AN81" s="28">
        <f t="shared" si="4"/>
        <v>24</v>
      </c>
      <c r="AO81" s="27" t="str">
        <f t="shared" si="6"/>
        <v>Sangat Rendah</v>
      </c>
      <c r="AP81" s="20">
        <v>1</v>
      </c>
      <c r="AQ81" s="117" t="s">
        <v>45</v>
      </c>
      <c r="AR81" s="23">
        <v>1</v>
      </c>
      <c r="AS81" s="24">
        <v>2020</v>
      </c>
      <c r="AT81" s="126">
        <v>21</v>
      </c>
      <c r="AU81">
        <v>3</v>
      </c>
      <c r="AV81" s="154" t="s">
        <v>609</v>
      </c>
    </row>
    <row r="82" spans="1:48" ht="13" thickBot="1" x14ac:dyDescent="0.3">
      <c r="A82" s="17">
        <v>80</v>
      </c>
      <c r="B82" s="1">
        <v>5</v>
      </c>
      <c r="C82" s="1">
        <v>5</v>
      </c>
      <c r="D82" s="1">
        <v>4</v>
      </c>
      <c r="E82" s="10">
        <v>2</v>
      </c>
      <c r="F82" s="10">
        <v>4</v>
      </c>
      <c r="G82" s="1">
        <v>5</v>
      </c>
      <c r="H82" s="1">
        <v>4</v>
      </c>
      <c r="I82" s="1">
        <v>2</v>
      </c>
      <c r="J82" s="1">
        <v>5</v>
      </c>
      <c r="K82" s="10">
        <v>4</v>
      </c>
      <c r="L82" s="1">
        <v>4</v>
      </c>
      <c r="M82" s="1">
        <v>3</v>
      </c>
      <c r="N82" s="1">
        <v>5</v>
      </c>
      <c r="O82" s="1">
        <v>5</v>
      </c>
      <c r="P82" s="1">
        <v>3</v>
      </c>
      <c r="Q82" s="1">
        <v>3</v>
      </c>
      <c r="R82" s="1">
        <v>5</v>
      </c>
      <c r="S82" s="10">
        <v>3</v>
      </c>
      <c r="T82" s="10">
        <v>1</v>
      </c>
      <c r="U82" s="6">
        <v>3</v>
      </c>
      <c r="V82" s="26">
        <f>SUM(Table8[[#This Row],[X.1]:[X.20]])</f>
        <v>75</v>
      </c>
      <c r="W82" s="14" t="str">
        <f t="shared" si="5"/>
        <v>Tinggi</v>
      </c>
      <c r="X82" s="20">
        <v>4</v>
      </c>
      <c r="Y82" s="1">
        <v>2</v>
      </c>
      <c r="Z82" s="1">
        <v>2</v>
      </c>
      <c r="AA82" s="1">
        <v>3</v>
      </c>
      <c r="AB82" s="1">
        <v>2</v>
      </c>
      <c r="AC82" s="1">
        <v>4</v>
      </c>
      <c r="AD82" s="1">
        <v>2</v>
      </c>
      <c r="AE82" s="1">
        <v>4</v>
      </c>
      <c r="AF82" s="1">
        <v>4</v>
      </c>
      <c r="AG82" s="1">
        <v>3</v>
      </c>
      <c r="AH82" s="12">
        <v>3</v>
      </c>
      <c r="AI82" s="1">
        <v>4</v>
      </c>
      <c r="AJ82" s="1">
        <v>3</v>
      </c>
      <c r="AK82" s="1">
        <v>1</v>
      </c>
      <c r="AL82" s="1">
        <v>3</v>
      </c>
      <c r="AM82" s="18">
        <v>3</v>
      </c>
      <c r="AN82" s="28">
        <f t="shared" si="4"/>
        <v>43</v>
      </c>
      <c r="AO82" s="27" t="str">
        <f t="shared" si="6"/>
        <v>Tinggi</v>
      </c>
      <c r="AP82" s="20">
        <v>1</v>
      </c>
      <c r="AQ82" s="117" t="s">
        <v>45</v>
      </c>
      <c r="AR82" s="23">
        <v>2</v>
      </c>
      <c r="AS82" s="24">
        <v>2021</v>
      </c>
      <c r="AT82" s="126">
        <v>21</v>
      </c>
      <c r="AU82">
        <v>3</v>
      </c>
      <c r="AV82" s="154" t="s">
        <v>610</v>
      </c>
    </row>
    <row r="83" spans="1:48" ht="13" thickBot="1" x14ac:dyDescent="0.3">
      <c r="A83" s="17">
        <v>81</v>
      </c>
      <c r="B83" s="1">
        <v>1</v>
      </c>
      <c r="C83" s="1">
        <v>1</v>
      </c>
      <c r="D83" s="1">
        <v>1</v>
      </c>
      <c r="E83" s="10">
        <v>1</v>
      </c>
      <c r="F83" s="10">
        <v>1</v>
      </c>
      <c r="G83" s="1">
        <v>1</v>
      </c>
      <c r="H83" s="1">
        <v>1</v>
      </c>
      <c r="I83" s="1">
        <v>3</v>
      </c>
      <c r="J83" s="1">
        <v>1</v>
      </c>
      <c r="K83" s="10">
        <v>3</v>
      </c>
      <c r="L83" s="1">
        <v>3</v>
      </c>
      <c r="M83" s="1">
        <v>3</v>
      </c>
      <c r="N83" s="1">
        <v>1</v>
      </c>
      <c r="O83" s="1">
        <v>1</v>
      </c>
      <c r="P83" s="1">
        <v>1</v>
      </c>
      <c r="Q83" s="1">
        <v>5</v>
      </c>
      <c r="R83" s="1">
        <v>5</v>
      </c>
      <c r="S83" s="10">
        <v>3</v>
      </c>
      <c r="T83" s="10">
        <v>1</v>
      </c>
      <c r="U83" s="6">
        <v>5</v>
      </c>
      <c r="V83" s="26">
        <f>SUM(Table8[[#This Row],[X.1]:[X.20]])</f>
        <v>42</v>
      </c>
      <c r="W83" s="14" t="str">
        <f t="shared" si="5"/>
        <v>Rendah</v>
      </c>
      <c r="X83" s="20">
        <v>2</v>
      </c>
      <c r="Y83" s="1">
        <v>1</v>
      </c>
      <c r="Z83" s="1">
        <v>1</v>
      </c>
      <c r="AA83" s="1">
        <v>1</v>
      </c>
      <c r="AB83" s="1">
        <v>1</v>
      </c>
      <c r="AC83" s="1">
        <v>3</v>
      </c>
      <c r="AD83" s="1">
        <v>1</v>
      </c>
      <c r="AE83" s="1">
        <v>1</v>
      </c>
      <c r="AF83" s="1">
        <v>1</v>
      </c>
      <c r="AG83" s="1">
        <v>3</v>
      </c>
      <c r="AH83" s="12">
        <v>2</v>
      </c>
      <c r="AI83" s="1">
        <v>1</v>
      </c>
      <c r="AJ83" s="1">
        <v>1</v>
      </c>
      <c r="AK83" s="1">
        <v>1</v>
      </c>
      <c r="AL83" s="1">
        <v>1</v>
      </c>
      <c r="AM83" s="18">
        <v>3</v>
      </c>
      <c r="AN83" s="28">
        <f t="shared" si="4"/>
        <v>22</v>
      </c>
      <c r="AO83" s="27" t="str">
        <f t="shared" si="6"/>
        <v>Sangat Rendah</v>
      </c>
      <c r="AP83" s="20">
        <v>1</v>
      </c>
      <c r="AQ83" s="117" t="s">
        <v>45</v>
      </c>
      <c r="AR83" s="23">
        <v>2</v>
      </c>
      <c r="AS83" s="24">
        <v>2021</v>
      </c>
      <c r="AT83" s="126">
        <v>22</v>
      </c>
      <c r="AU83">
        <v>4</v>
      </c>
      <c r="AV83" s="154" t="s">
        <v>612</v>
      </c>
    </row>
    <row r="84" spans="1:48" ht="13" thickBot="1" x14ac:dyDescent="0.3">
      <c r="A84" s="17">
        <v>82</v>
      </c>
      <c r="B84" s="1">
        <v>3</v>
      </c>
      <c r="C84" s="1">
        <v>3</v>
      </c>
      <c r="D84" s="1">
        <v>3</v>
      </c>
      <c r="E84" s="10">
        <v>2</v>
      </c>
      <c r="F84" s="10">
        <v>3</v>
      </c>
      <c r="G84" s="1">
        <v>3</v>
      </c>
      <c r="H84" s="1">
        <v>3</v>
      </c>
      <c r="I84" s="1">
        <v>3</v>
      </c>
      <c r="J84" s="1">
        <v>3</v>
      </c>
      <c r="K84" s="10">
        <v>3</v>
      </c>
      <c r="L84" s="1">
        <v>3</v>
      </c>
      <c r="M84" s="1">
        <v>2</v>
      </c>
      <c r="N84" s="1">
        <v>3</v>
      </c>
      <c r="O84" s="1">
        <v>2</v>
      </c>
      <c r="P84" s="1">
        <v>3</v>
      </c>
      <c r="Q84" s="1">
        <v>3</v>
      </c>
      <c r="R84" s="1">
        <v>3</v>
      </c>
      <c r="S84" s="10">
        <v>3</v>
      </c>
      <c r="T84" s="10">
        <v>3</v>
      </c>
      <c r="U84" s="6">
        <v>3</v>
      </c>
      <c r="V84" s="26">
        <f>SUM(Table8[[#This Row],[X.1]:[X.20]])</f>
        <v>57</v>
      </c>
      <c r="W84" s="14" t="str">
        <f t="shared" si="5"/>
        <v>Sedang</v>
      </c>
      <c r="X84" s="20">
        <v>3</v>
      </c>
      <c r="Y84" s="1">
        <v>2</v>
      </c>
      <c r="Z84" s="1">
        <v>1</v>
      </c>
      <c r="AA84" s="1">
        <v>2</v>
      </c>
      <c r="AB84" s="1">
        <v>2</v>
      </c>
      <c r="AC84" s="1">
        <v>3</v>
      </c>
      <c r="AD84" s="1">
        <v>2</v>
      </c>
      <c r="AE84" s="1">
        <v>3</v>
      </c>
      <c r="AF84" s="1">
        <v>3</v>
      </c>
      <c r="AG84" s="1">
        <v>3</v>
      </c>
      <c r="AH84" s="12">
        <v>2</v>
      </c>
      <c r="AI84" s="1">
        <v>2</v>
      </c>
      <c r="AJ84" s="1">
        <v>3</v>
      </c>
      <c r="AK84" s="1">
        <v>2</v>
      </c>
      <c r="AL84" s="1">
        <v>2</v>
      </c>
      <c r="AM84" s="18">
        <v>3</v>
      </c>
      <c r="AN84" s="28">
        <f t="shared" si="4"/>
        <v>35</v>
      </c>
      <c r="AO84" s="27" t="str">
        <f t="shared" si="6"/>
        <v>Sedang</v>
      </c>
      <c r="AP84" s="20">
        <v>1</v>
      </c>
      <c r="AQ84" s="117" t="s">
        <v>45</v>
      </c>
      <c r="AR84" s="23">
        <v>1</v>
      </c>
      <c r="AS84" s="24">
        <v>2020</v>
      </c>
      <c r="AT84" s="126">
        <v>23</v>
      </c>
      <c r="AU84">
        <v>5</v>
      </c>
      <c r="AV84" s="154" t="s">
        <v>612</v>
      </c>
    </row>
    <row r="85" spans="1:48" ht="13" thickBot="1" x14ac:dyDescent="0.3">
      <c r="A85" s="17">
        <v>83</v>
      </c>
      <c r="B85" s="1">
        <v>4</v>
      </c>
      <c r="C85" s="1">
        <v>4</v>
      </c>
      <c r="D85" s="1">
        <v>1</v>
      </c>
      <c r="E85" s="10">
        <v>3</v>
      </c>
      <c r="F85" s="10">
        <v>2</v>
      </c>
      <c r="G85" s="1">
        <v>3</v>
      </c>
      <c r="H85" s="1">
        <v>3</v>
      </c>
      <c r="I85" s="1">
        <v>3</v>
      </c>
      <c r="J85" s="1">
        <v>3</v>
      </c>
      <c r="K85" s="10">
        <v>3</v>
      </c>
      <c r="L85" s="1">
        <v>3</v>
      </c>
      <c r="M85" s="1">
        <v>3</v>
      </c>
      <c r="N85" s="1">
        <v>3</v>
      </c>
      <c r="O85" s="1">
        <v>2</v>
      </c>
      <c r="P85" s="1">
        <v>4</v>
      </c>
      <c r="Q85" s="1">
        <v>2</v>
      </c>
      <c r="R85" s="1">
        <v>2</v>
      </c>
      <c r="S85" s="10">
        <v>3</v>
      </c>
      <c r="T85" s="10">
        <v>4</v>
      </c>
      <c r="U85" s="6">
        <v>2</v>
      </c>
      <c r="V85" s="26">
        <f>SUM(Table8[[#This Row],[X.1]:[X.20]])</f>
        <v>57</v>
      </c>
      <c r="W85" s="14" t="str">
        <f t="shared" si="5"/>
        <v>Sedang</v>
      </c>
      <c r="X85" s="20">
        <v>3</v>
      </c>
      <c r="Y85" s="1">
        <v>3</v>
      </c>
      <c r="Z85" s="1">
        <v>3</v>
      </c>
      <c r="AA85" s="1">
        <v>2</v>
      </c>
      <c r="AB85" s="1">
        <v>3</v>
      </c>
      <c r="AC85" s="1">
        <v>3</v>
      </c>
      <c r="AD85" s="1">
        <v>3</v>
      </c>
      <c r="AE85" s="1">
        <v>3</v>
      </c>
      <c r="AF85" s="1">
        <v>3</v>
      </c>
      <c r="AG85" s="1">
        <v>3</v>
      </c>
      <c r="AH85" s="12">
        <v>3</v>
      </c>
      <c r="AI85" s="1">
        <v>3</v>
      </c>
      <c r="AJ85" s="1">
        <v>2</v>
      </c>
      <c r="AK85" s="1">
        <v>1</v>
      </c>
      <c r="AL85" s="1">
        <v>2</v>
      </c>
      <c r="AM85" s="18">
        <v>2</v>
      </c>
      <c r="AN85" s="28">
        <f t="shared" si="4"/>
        <v>39</v>
      </c>
      <c r="AO85" s="27" t="str">
        <f t="shared" si="6"/>
        <v>Sedang</v>
      </c>
      <c r="AP85" s="20">
        <v>1</v>
      </c>
      <c r="AQ85" s="117" t="s">
        <v>45</v>
      </c>
      <c r="AR85" s="23">
        <v>2</v>
      </c>
      <c r="AS85" s="24">
        <v>2021</v>
      </c>
      <c r="AT85" s="126">
        <v>20</v>
      </c>
      <c r="AU85">
        <v>2</v>
      </c>
      <c r="AV85" s="154" t="s">
        <v>609</v>
      </c>
    </row>
    <row r="86" spans="1:48" ht="13" thickBot="1" x14ac:dyDescent="0.3">
      <c r="A86" s="17">
        <v>84</v>
      </c>
      <c r="B86" s="1">
        <v>1</v>
      </c>
      <c r="C86" s="1">
        <v>2</v>
      </c>
      <c r="D86" s="1">
        <v>1</v>
      </c>
      <c r="E86" s="10">
        <v>1</v>
      </c>
      <c r="F86" s="10">
        <v>1</v>
      </c>
      <c r="G86" s="1">
        <v>1</v>
      </c>
      <c r="H86" s="1">
        <v>2</v>
      </c>
      <c r="I86" s="1">
        <v>2</v>
      </c>
      <c r="J86" s="1">
        <v>1</v>
      </c>
      <c r="K86" s="10">
        <v>1</v>
      </c>
      <c r="L86" s="1">
        <v>1</v>
      </c>
      <c r="M86" s="1">
        <v>2</v>
      </c>
      <c r="N86" s="1">
        <v>1</v>
      </c>
      <c r="O86" s="1">
        <v>1</v>
      </c>
      <c r="P86" s="1">
        <v>3</v>
      </c>
      <c r="Q86" s="1">
        <v>2</v>
      </c>
      <c r="R86" s="1">
        <v>5</v>
      </c>
      <c r="S86" s="10">
        <v>2</v>
      </c>
      <c r="T86" s="10">
        <v>1</v>
      </c>
      <c r="U86" s="6">
        <v>2</v>
      </c>
      <c r="V86" s="26">
        <f>SUM(Table8[[#This Row],[X.1]:[X.20]])</f>
        <v>33</v>
      </c>
      <c r="W86" s="14" t="str">
        <f t="shared" si="5"/>
        <v>Sangat Rendah</v>
      </c>
      <c r="X86" s="20">
        <v>1</v>
      </c>
      <c r="Y86" s="1">
        <v>1</v>
      </c>
      <c r="Z86" s="1">
        <v>2</v>
      </c>
      <c r="AA86" s="1">
        <v>2</v>
      </c>
      <c r="AB86" s="1">
        <v>1</v>
      </c>
      <c r="AC86" s="1">
        <v>3</v>
      </c>
      <c r="AD86" s="1">
        <v>2</v>
      </c>
      <c r="AE86" s="1">
        <v>1</v>
      </c>
      <c r="AF86" s="1">
        <v>1</v>
      </c>
      <c r="AG86" s="1">
        <v>3</v>
      </c>
      <c r="AH86" s="12">
        <v>2</v>
      </c>
      <c r="AI86" s="1">
        <v>1</v>
      </c>
      <c r="AJ86" s="1">
        <v>1</v>
      </c>
      <c r="AK86" s="1">
        <v>1</v>
      </c>
      <c r="AL86" s="1">
        <v>1</v>
      </c>
      <c r="AM86" s="18">
        <v>2</v>
      </c>
      <c r="AN86" s="28">
        <f t="shared" si="4"/>
        <v>24</v>
      </c>
      <c r="AO86" s="27" t="str">
        <f t="shared" si="6"/>
        <v>Sangat Rendah</v>
      </c>
      <c r="AP86" s="20">
        <v>1</v>
      </c>
      <c r="AQ86" s="117" t="s">
        <v>45</v>
      </c>
      <c r="AR86" s="23">
        <v>2</v>
      </c>
      <c r="AS86" s="24">
        <v>2021</v>
      </c>
      <c r="AT86" s="126">
        <v>20</v>
      </c>
      <c r="AU86">
        <v>2</v>
      </c>
      <c r="AV86" s="154" t="s">
        <v>611</v>
      </c>
    </row>
    <row r="87" spans="1:48" ht="13" thickBot="1" x14ac:dyDescent="0.3">
      <c r="A87" s="17">
        <v>85</v>
      </c>
      <c r="B87" s="1">
        <v>2</v>
      </c>
      <c r="C87" s="1">
        <v>2</v>
      </c>
      <c r="D87" s="1">
        <v>1</v>
      </c>
      <c r="E87" s="10">
        <v>2</v>
      </c>
      <c r="F87" s="10">
        <v>3</v>
      </c>
      <c r="G87" s="1">
        <v>2</v>
      </c>
      <c r="H87" s="1">
        <v>2</v>
      </c>
      <c r="I87" s="1">
        <v>2</v>
      </c>
      <c r="J87" s="1">
        <v>2</v>
      </c>
      <c r="K87" s="10">
        <v>3</v>
      </c>
      <c r="L87" s="1">
        <v>3</v>
      </c>
      <c r="M87" s="1">
        <v>3</v>
      </c>
      <c r="N87" s="1">
        <v>2</v>
      </c>
      <c r="O87" s="1">
        <v>2</v>
      </c>
      <c r="P87" s="1">
        <v>4</v>
      </c>
      <c r="Q87" s="1">
        <v>3</v>
      </c>
      <c r="R87" s="1">
        <v>2</v>
      </c>
      <c r="S87" s="10">
        <v>2</v>
      </c>
      <c r="T87" s="10">
        <v>2</v>
      </c>
      <c r="U87" s="6">
        <v>3</v>
      </c>
      <c r="V87" s="26">
        <f>SUM(Table8[[#This Row],[X.1]:[X.20]])</f>
        <v>47</v>
      </c>
      <c r="W87" s="14" t="str">
        <f t="shared" si="5"/>
        <v>Rendah</v>
      </c>
      <c r="X87" s="20">
        <v>2</v>
      </c>
      <c r="Y87" s="1">
        <v>3</v>
      </c>
      <c r="Z87" s="1">
        <v>3</v>
      </c>
      <c r="AA87" s="1">
        <v>3</v>
      </c>
      <c r="AB87" s="1">
        <v>2</v>
      </c>
      <c r="AC87" s="1">
        <v>4</v>
      </c>
      <c r="AD87" s="1">
        <v>3</v>
      </c>
      <c r="AE87" s="1">
        <v>2</v>
      </c>
      <c r="AF87" s="1">
        <v>3</v>
      </c>
      <c r="AG87" s="1">
        <v>3</v>
      </c>
      <c r="AH87" s="12">
        <v>3</v>
      </c>
      <c r="AI87" s="1">
        <v>1</v>
      </c>
      <c r="AJ87" s="1">
        <v>2</v>
      </c>
      <c r="AK87" s="1">
        <v>2</v>
      </c>
      <c r="AL87" s="1">
        <v>2</v>
      </c>
      <c r="AM87" s="18">
        <v>2</v>
      </c>
      <c r="AN87" s="28">
        <f t="shared" si="4"/>
        <v>38</v>
      </c>
      <c r="AO87" s="27" t="str">
        <f t="shared" si="6"/>
        <v>Sedang</v>
      </c>
      <c r="AP87" s="20">
        <v>1</v>
      </c>
      <c r="AQ87" s="117" t="s">
        <v>45</v>
      </c>
      <c r="AR87" s="23">
        <v>2</v>
      </c>
      <c r="AS87" s="24">
        <v>2021</v>
      </c>
      <c r="AT87" s="126">
        <v>19</v>
      </c>
      <c r="AU87">
        <v>1</v>
      </c>
      <c r="AV87" s="154" t="s">
        <v>611</v>
      </c>
    </row>
    <row r="88" spans="1:48" ht="13" thickBot="1" x14ac:dyDescent="0.3">
      <c r="A88" s="17">
        <v>86</v>
      </c>
      <c r="B88" s="1">
        <v>3</v>
      </c>
      <c r="C88" s="1">
        <v>3</v>
      </c>
      <c r="D88" s="1">
        <v>1</v>
      </c>
      <c r="E88" s="10">
        <v>3</v>
      </c>
      <c r="F88" s="10">
        <v>2</v>
      </c>
      <c r="G88" s="1">
        <v>1</v>
      </c>
      <c r="H88" s="1">
        <v>1</v>
      </c>
      <c r="I88" s="1">
        <v>2</v>
      </c>
      <c r="J88" s="1">
        <v>1</v>
      </c>
      <c r="K88" s="10">
        <v>2</v>
      </c>
      <c r="L88" s="1">
        <v>2</v>
      </c>
      <c r="M88" s="1">
        <v>2</v>
      </c>
      <c r="N88" s="1">
        <v>2</v>
      </c>
      <c r="O88" s="1">
        <v>1</v>
      </c>
      <c r="P88" s="1">
        <v>2</v>
      </c>
      <c r="Q88" s="1">
        <v>5</v>
      </c>
      <c r="R88" s="1">
        <v>3</v>
      </c>
      <c r="S88" s="10">
        <v>5</v>
      </c>
      <c r="T88" s="10">
        <v>2</v>
      </c>
      <c r="U88" s="6">
        <v>5</v>
      </c>
      <c r="V88" s="26">
        <f>SUM(Table8[[#This Row],[X.1]:[X.20]])</f>
        <v>48</v>
      </c>
      <c r="W88" s="14" t="str">
        <f t="shared" si="5"/>
        <v>Rendah</v>
      </c>
      <c r="X88" s="20">
        <v>2</v>
      </c>
      <c r="Y88" s="1">
        <v>2</v>
      </c>
      <c r="Z88" s="1">
        <v>2</v>
      </c>
      <c r="AA88" s="1">
        <v>2</v>
      </c>
      <c r="AB88" s="1">
        <v>1</v>
      </c>
      <c r="AC88" s="1">
        <v>1</v>
      </c>
      <c r="AD88" s="1">
        <v>1</v>
      </c>
      <c r="AE88" s="1">
        <v>1</v>
      </c>
      <c r="AF88" s="1">
        <v>1</v>
      </c>
      <c r="AG88" s="1">
        <v>3</v>
      </c>
      <c r="AH88" s="12">
        <v>1</v>
      </c>
      <c r="AI88" s="1">
        <v>2</v>
      </c>
      <c r="AJ88" s="1">
        <v>2</v>
      </c>
      <c r="AK88" s="1">
        <v>1</v>
      </c>
      <c r="AL88" s="1">
        <v>3</v>
      </c>
      <c r="AM88" s="18">
        <v>2</v>
      </c>
      <c r="AN88" s="28">
        <f t="shared" si="4"/>
        <v>25</v>
      </c>
      <c r="AO88" s="27" t="str">
        <f t="shared" si="6"/>
        <v>Rendah</v>
      </c>
      <c r="AP88" s="20">
        <v>1</v>
      </c>
      <c r="AQ88" s="117" t="s">
        <v>45</v>
      </c>
      <c r="AR88" s="23">
        <v>1</v>
      </c>
      <c r="AS88" s="24">
        <v>2020</v>
      </c>
      <c r="AT88" s="126">
        <v>21</v>
      </c>
      <c r="AU88">
        <v>3</v>
      </c>
      <c r="AV88" s="154" t="s">
        <v>614</v>
      </c>
    </row>
    <row r="89" spans="1:48" ht="13" thickBot="1" x14ac:dyDescent="0.3">
      <c r="A89" s="17">
        <v>87</v>
      </c>
      <c r="B89" s="1">
        <v>5</v>
      </c>
      <c r="C89" s="1">
        <v>5</v>
      </c>
      <c r="D89" s="1">
        <v>2</v>
      </c>
      <c r="E89" s="10">
        <v>5</v>
      </c>
      <c r="F89" s="10">
        <v>3</v>
      </c>
      <c r="G89" s="1">
        <v>5</v>
      </c>
      <c r="H89" s="1">
        <v>4</v>
      </c>
      <c r="I89" s="1">
        <v>3</v>
      </c>
      <c r="J89" s="1">
        <v>5</v>
      </c>
      <c r="K89" s="10">
        <v>3</v>
      </c>
      <c r="L89" s="1">
        <v>4</v>
      </c>
      <c r="M89" s="1">
        <v>4</v>
      </c>
      <c r="N89" s="1">
        <v>4</v>
      </c>
      <c r="O89" s="1">
        <v>4</v>
      </c>
      <c r="P89" s="1">
        <v>4</v>
      </c>
      <c r="Q89" s="1">
        <v>4</v>
      </c>
      <c r="R89" s="1">
        <v>4</v>
      </c>
      <c r="S89" s="10">
        <v>4</v>
      </c>
      <c r="T89" s="10">
        <v>4</v>
      </c>
      <c r="U89" s="6">
        <v>4</v>
      </c>
      <c r="V89" s="26">
        <f>SUM(Table8[[#This Row],[X.1]:[X.20]])</f>
        <v>80</v>
      </c>
      <c r="W89" s="14" t="str">
        <f t="shared" si="5"/>
        <v>Tinggi</v>
      </c>
      <c r="X89" s="20">
        <v>4</v>
      </c>
      <c r="Y89" s="1">
        <v>4</v>
      </c>
      <c r="Z89" s="1">
        <v>1</v>
      </c>
      <c r="AA89" s="1">
        <v>3</v>
      </c>
      <c r="AB89" s="1">
        <v>1</v>
      </c>
      <c r="AC89" s="1">
        <v>4</v>
      </c>
      <c r="AD89" s="1">
        <v>2</v>
      </c>
      <c r="AE89" s="1">
        <v>2</v>
      </c>
      <c r="AF89" s="1">
        <v>2</v>
      </c>
      <c r="AG89" s="1">
        <v>3</v>
      </c>
      <c r="AH89" s="12">
        <v>2</v>
      </c>
      <c r="AI89" s="1">
        <v>2</v>
      </c>
      <c r="AJ89" s="1">
        <v>3</v>
      </c>
      <c r="AK89" s="1">
        <v>1</v>
      </c>
      <c r="AL89" s="1">
        <v>4</v>
      </c>
      <c r="AM89" s="18">
        <v>2</v>
      </c>
      <c r="AN89" s="28">
        <f t="shared" si="4"/>
        <v>36</v>
      </c>
      <c r="AO89" s="27" t="str">
        <f t="shared" si="6"/>
        <v>Sedang</v>
      </c>
      <c r="AP89" s="20">
        <v>1</v>
      </c>
      <c r="AQ89" s="117" t="s">
        <v>45</v>
      </c>
      <c r="AR89" s="23">
        <v>1</v>
      </c>
      <c r="AS89" s="24">
        <v>2020</v>
      </c>
      <c r="AT89" s="126">
        <v>22</v>
      </c>
      <c r="AU89">
        <v>4</v>
      </c>
      <c r="AV89" s="154" t="s">
        <v>612</v>
      </c>
    </row>
    <row r="90" spans="1:48" ht="13" thickBot="1" x14ac:dyDescent="0.3">
      <c r="A90" s="17">
        <v>88</v>
      </c>
      <c r="B90" s="1">
        <v>3</v>
      </c>
      <c r="C90" s="1">
        <v>3</v>
      </c>
      <c r="D90" s="1">
        <v>3</v>
      </c>
      <c r="E90" s="10">
        <v>3</v>
      </c>
      <c r="F90" s="10">
        <v>3</v>
      </c>
      <c r="G90" s="1">
        <v>3</v>
      </c>
      <c r="H90" s="1">
        <v>3</v>
      </c>
      <c r="I90" s="1">
        <v>3</v>
      </c>
      <c r="J90" s="1">
        <v>2</v>
      </c>
      <c r="K90" s="10">
        <v>1</v>
      </c>
      <c r="L90" s="1">
        <v>1</v>
      </c>
      <c r="M90" s="1">
        <v>1</v>
      </c>
      <c r="N90" s="1">
        <v>1</v>
      </c>
      <c r="O90" s="1">
        <v>1</v>
      </c>
      <c r="P90" s="1">
        <v>3</v>
      </c>
      <c r="Q90" s="1">
        <v>3</v>
      </c>
      <c r="R90" s="1">
        <v>3</v>
      </c>
      <c r="S90" s="10">
        <v>3</v>
      </c>
      <c r="T90" s="10">
        <v>2</v>
      </c>
      <c r="U90" s="6">
        <v>3</v>
      </c>
      <c r="V90" s="26">
        <f>SUM(Table8[[#This Row],[X.1]:[X.20]])</f>
        <v>48</v>
      </c>
      <c r="W90" s="14" t="str">
        <f t="shared" si="5"/>
        <v>Rendah</v>
      </c>
      <c r="X90" s="20">
        <v>2</v>
      </c>
      <c r="Y90" s="1">
        <v>3</v>
      </c>
      <c r="Z90" s="1">
        <v>1</v>
      </c>
      <c r="AA90" s="1">
        <v>3</v>
      </c>
      <c r="AB90" s="1">
        <v>2</v>
      </c>
      <c r="AC90" s="1">
        <v>2</v>
      </c>
      <c r="AD90" s="1">
        <v>3</v>
      </c>
      <c r="AE90" s="1">
        <v>1</v>
      </c>
      <c r="AF90" s="1">
        <v>3</v>
      </c>
      <c r="AG90" s="1">
        <v>4</v>
      </c>
      <c r="AH90" s="12">
        <v>4</v>
      </c>
      <c r="AI90" s="1">
        <v>2</v>
      </c>
      <c r="AJ90" s="1">
        <v>3</v>
      </c>
      <c r="AK90" s="1">
        <v>1</v>
      </c>
      <c r="AL90" s="1">
        <v>4</v>
      </c>
      <c r="AM90" s="18">
        <v>3</v>
      </c>
      <c r="AN90" s="28">
        <f t="shared" si="4"/>
        <v>39</v>
      </c>
      <c r="AO90" s="27" t="str">
        <f t="shared" si="6"/>
        <v>Sedang</v>
      </c>
      <c r="AP90" s="20">
        <v>1</v>
      </c>
      <c r="AQ90" s="117" t="s">
        <v>45</v>
      </c>
      <c r="AR90" s="23">
        <v>1</v>
      </c>
      <c r="AS90" s="24">
        <v>2021</v>
      </c>
      <c r="AT90" s="126">
        <v>19</v>
      </c>
      <c r="AU90">
        <v>1</v>
      </c>
      <c r="AV90" s="154" t="s">
        <v>611</v>
      </c>
    </row>
    <row r="91" spans="1:48" ht="13" thickBot="1" x14ac:dyDescent="0.3">
      <c r="A91" s="17">
        <v>89</v>
      </c>
      <c r="B91" s="1">
        <v>3</v>
      </c>
      <c r="C91" s="1">
        <v>3</v>
      </c>
      <c r="D91" s="1">
        <v>3</v>
      </c>
      <c r="E91" s="10">
        <v>4</v>
      </c>
      <c r="F91" s="10">
        <v>4</v>
      </c>
      <c r="G91" s="1">
        <v>3</v>
      </c>
      <c r="H91" s="1">
        <v>3</v>
      </c>
      <c r="I91" s="1">
        <v>3</v>
      </c>
      <c r="J91" s="1">
        <v>3</v>
      </c>
      <c r="K91" s="10">
        <v>4</v>
      </c>
      <c r="L91" s="1">
        <v>4</v>
      </c>
      <c r="M91" s="1">
        <v>4</v>
      </c>
      <c r="N91" s="1">
        <v>3</v>
      </c>
      <c r="O91" s="1">
        <v>3</v>
      </c>
      <c r="P91" s="1">
        <v>3</v>
      </c>
      <c r="Q91" s="1">
        <v>3</v>
      </c>
      <c r="R91" s="1">
        <v>4</v>
      </c>
      <c r="S91" s="10">
        <v>2</v>
      </c>
      <c r="T91" s="10">
        <v>3</v>
      </c>
      <c r="U91" s="6">
        <v>3</v>
      </c>
      <c r="V91" s="26">
        <f>SUM(Table8[[#This Row],[X.1]:[X.20]])</f>
        <v>65</v>
      </c>
      <c r="W91" s="14" t="str">
        <f t="shared" si="5"/>
        <v>Sedang</v>
      </c>
      <c r="X91" s="20">
        <v>3</v>
      </c>
      <c r="Y91" s="1">
        <v>2</v>
      </c>
      <c r="Z91" s="1">
        <v>2</v>
      </c>
      <c r="AA91" s="1">
        <v>3</v>
      </c>
      <c r="AB91" s="1">
        <v>2</v>
      </c>
      <c r="AC91" s="1">
        <v>3</v>
      </c>
      <c r="AD91" s="1">
        <v>3</v>
      </c>
      <c r="AE91" s="1">
        <v>2</v>
      </c>
      <c r="AF91" s="1">
        <v>3</v>
      </c>
      <c r="AG91" s="1">
        <v>3</v>
      </c>
      <c r="AH91" s="12">
        <v>2</v>
      </c>
      <c r="AI91" s="1">
        <v>2</v>
      </c>
      <c r="AJ91" s="1">
        <v>3</v>
      </c>
      <c r="AK91" s="1">
        <v>3</v>
      </c>
      <c r="AL91" s="1">
        <v>3</v>
      </c>
      <c r="AM91" s="18">
        <v>3</v>
      </c>
      <c r="AN91" s="28">
        <f t="shared" si="4"/>
        <v>39</v>
      </c>
      <c r="AO91" s="27" t="str">
        <f t="shared" si="6"/>
        <v>Sedang</v>
      </c>
      <c r="AP91" s="20">
        <v>1</v>
      </c>
      <c r="AQ91" s="117" t="s">
        <v>45</v>
      </c>
      <c r="AR91" s="23">
        <v>2</v>
      </c>
      <c r="AS91" s="24">
        <v>2021</v>
      </c>
      <c r="AT91" s="126">
        <v>19</v>
      </c>
      <c r="AU91">
        <v>1</v>
      </c>
      <c r="AV91" s="154" t="s">
        <v>609</v>
      </c>
    </row>
    <row r="92" spans="1:48" ht="13" thickBot="1" x14ac:dyDescent="0.3">
      <c r="A92" s="17">
        <v>90</v>
      </c>
      <c r="B92" s="1">
        <v>4</v>
      </c>
      <c r="C92" s="1">
        <v>3</v>
      </c>
      <c r="D92" s="1">
        <v>3</v>
      </c>
      <c r="E92" s="10">
        <v>2</v>
      </c>
      <c r="F92" s="10">
        <v>1</v>
      </c>
      <c r="G92" s="1">
        <v>2</v>
      </c>
      <c r="H92" s="1">
        <v>2</v>
      </c>
      <c r="I92" s="1">
        <v>2</v>
      </c>
      <c r="J92" s="1">
        <v>3</v>
      </c>
      <c r="K92" s="10">
        <v>2</v>
      </c>
      <c r="L92" s="1">
        <v>3</v>
      </c>
      <c r="M92" s="1">
        <v>2</v>
      </c>
      <c r="N92" s="1">
        <v>3</v>
      </c>
      <c r="O92" s="1">
        <v>2</v>
      </c>
      <c r="P92" s="1">
        <v>3</v>
      </c>
      <c r="Q92" s="1">
        <v>4</v>
      </c>
      <c r="R92" s="1">
        <v>4</v>
      </c>
      <c r="S92" s="10">
        <v>2</v>
      </c>
      <c r="T92" s="10">
        <v>2</v>
      </c>
      <c r="U92" s="6">
        <v>4</v>
      </c>
      <c r="V92" s="26">
        <f>SUM(Table8[[#This Row],[X.1]:[X.20]])</f>
        <v>53</v>
      </c>
      <c r="W92" s="14" t="str">
        <f t="shared" si="5"/>
        <v>Rendah</v>
      </c>
      <c r="X92" s="20">
        <v>2</v>
      </c>
      <c r="Y92" s="1">
        <v>3</v>
      </c>
      <c r="Z92" s="1">
        <v>3</v>
      </c>
      <c r="AA92" s="1">
        <v>3</v>
      </c>
      <c r="AB92" s="1">
        <v>2</v>
      </c>
      <c r="AC92" s="1">
        <v>2</v>
      </c>
      <c r="AD92" s="1">
        <v>1</v>
      </c>
      <c r="AE92" s="1">
        <v>1</v>
      </c>
      <c r="AF92" s="1">
        <v>2</v>
      </c>
      <c r="AG92" s="1">
        <v>3</v>
      </c>
      <c r="AH92" s="12">
        <v>2</v>
      </c>
      <c r="AI92" s="1">
        <v>1</v>
      </c>
      <c r="AJ92" s="1">
        <v>2</v>
      </c>
      <c r="AK92" s="1">
        <v>1</v>
      </c>
      <c r="AL92" s="1">
        <v>2</v>
      </c>
      <c r="AM92" s="18">
        <v>1</v>
      </c>
      <c r="AN92" s="28">
        <f t="shared" si="4"/>
        <v>29</v>
      </c>
      <c r="AO92" s="27" t="str">
        <f t="shared" si="6"/>
        <v>Rendah</v>
      </c>
      <c r="AP92" s="20">
        <v>2</v>
      </c>
      <c r="AQ92" s="117" t="s">
        <v>55</v>
      </c>
      <c r="AR92" s="23">
        <v>2</v>
      </c>
      <c r="AS92" s="24">
        <v>2021</v>
      </c>
      <c r="AT92" s="126">
        <v>20</v>
      </c>
      <c r="AU92">
        <v>2</v>
      </c>
      <c r="AV92" s="154" t="s">
        <v>611</v>
      </c>
    </row>
    <row r="93" spans="1:48" ht="13" thickBot="1" x14ac:dyDescent="0.3">
      <c r="A93" s="17">
        <v>91</v>
      </c>
      <c r="B93" s="1">
        <v>5</v>
      </c>
      <c r="C93" s="1">
        <v>5</v>
      </c>
      <c r="D93" s="1">
        <v>2</v>
      </c>
      <c r="E93" s="10">
        <v>4</v>
      </c>
      <c r="F93" s="10">
        <v>3</v>
      </c>
      <c r="G93" s="1">
        <v>4</v>
      </c>
      <c r="H93" s="1">
        <v>4</v>
      </c>
      <c r="I93" s="1">
        <v>3</v>
      </c>
      <c r="J93" s="1">
        <v>4</v>
      </c>
      <c r="K93" s="10">
        <v>2</v>
      </c>
      <c r="L93" s="1">
        <v>5</v>
      </c>
      <c r="M93" s="1">
        <v>5</v>
      </c>
      <c r="N93" s="1">
        <v>4</v>
      </c>
      <c r="O93" s="1">
        <v>4</v>
      </c>
      <c r="P93" s="1">
        <v>4</v>
      </c>
      <c r="Q93" s="1">
        <v>5</v>
      </c>
      <c r="R93" s="1">
        <v>5</v>
      </c>
      <c r="S93" s="10">
        <v>4</v>
      </c>
      <c r="T93" s="10">
        <v>2</v>
      </c>
      <c r="U93" s="6">
        <v>5</v>
      </c>
      <c r="V93" s="26">
        <f>SUM(Table8[[#This Row],[X.1]:[X.20]])</f>
        <v>79</v>
      </c>
      <c r="W93" s="14" t="str">
        <f t="shared" si="5"/>
        <v>Tinggi</v>
      </c>
      <c r="X93" s="20">
        <v>4</v>
      </c>
      <c r="Y93" s="1">
        <v>3</v>
      </c>
      <c r="Z93" s="1">
        <v>2</v>
      </c>
      <c r="AA93" s="1">
        <v>3</v>
      </c>
      <c r="AB93" s="1">
        <v>3</v>
      </c>
      <c r="AC93" s="1">
        <v>4</v>
      </c>
      <c r="AD93" s="1">
        <v>3</v>
      </c>
      <c r="AE93" s="1">
        <v>4</v>
      </c>
      <c r="AF93" s="1">
        <v>4</v>
      </c>
      <c r="AG93" s="1">
        <v>4</v>
      </c>
      <c r="AH93" s="12">
        <v>3</v>
      </c>
      <c r="AI93" s="1">
        <v>3</v>
      </c>
      <c r="AJ93" s="1">
        <v>4</v>
      </c>
      <c r="AK93" s="1">
        <v>2</v>
      </c>
      <c r="AL93" s="1">
        <v>2</v>
      </c>
      <c r="AM93" s="18">
        <v>3</v>
      </c>
      <c r="AN93" s="28">
        <f t="shared" si="4"/>
        <v>47</v>
      </c>
      <c r="AO93" s="27" t="str">
        <f t="shared" si="6"/>
        <v>Sangat Tinggi</v>
      </c>
      <c r="AP93" s="20">
        <v>2</v>
      </c>
      <c r="AQ93" s="117" t="s">
        <v>55</v>
      </c>
      <c r="AR93" s="23">
        <v>2</v>
      </c>
      <c r="AS93" s="24">
        <v>2021</v>
      </c>
      <c r="AT93" s="126">
        <v>21</v>
      </c>
      <c r="AU93">
        <v>3</v>
      </c>
      <c r="AV93" s="154" t="s">
        <v>612</v>
      </c>
    </row>
    <row r="94" spans="1:48" ht="13" thickBot="1" x14ac:dyDescent="0.3">
      <c r="A94" s="17">
        <v>92</v>
      </c>
      <c r="B94" s="1">
        <v>5</v>
      </c>
      <c r="C94" s="1">
        <v>5</v>
      </c>
      <c r="D94" s="1">
        <v>5</v>
      </c>
      <c r="E94" s="10">
        <v>3</v>
      </c>
      <c r="F94" s="10">
        <v>1</v>
      </c>
      <c r="G94" s="1">
        <v>5</v>
      </c>
      <c r="H94" s="1">
        <v>5</v>
      </c>
      <c r="I94" s="1">
        <v>4</v>
      </c>
      <c r="J94" s="1">
        <v>5</v>
      </c>
      <c r="K94" s="10">
        <v>5</v>
      </c>
      <c r="L94" s="1">
        <v>5</v>
      </c>
      <c r="M94" s="1">
        <v>4</v>
      </c>
      <c r="N94" s="1">
        <v>5</v>
      </c>
      <c r="O94" s="1">
        <v>5</v>
      </c>
      <c r="P94" s="1">
        <v>5</v>
      </c>
      <c r="Q94" s="1">
        <v>5</v>
      </c>
      <c r="R94" s="1">
        <v>5</v>
      </c>
      <c r="S94" s="10">
        <v>5</v>
      </c>
      <c r="T94" s="10">
        <v>5</v>
      </c>
      <c r="U94" s="6">
        <v>4</v>
      </c>
      <c r="V94" s="26">
        <f>SUM(Table8[[#This Row],[X.1]:[X.20]])</f>
        <v>91</v>
      </c>
      <c r="W94" s="14" t="str">
        <f t="shared" si="5"/>
        <v>Sangat Tinggi</v>
      </c>
      <c r="X94" s="20">
        <v>5</v>
      </c>
      <c r="Y94" s="1">
        <v>3</v>
      </c>
      <c r="Z94" s="1">
        <v>1</v>
      </c>
      <c r="AA94" s="1">
        <v>2</v>
      </c>
      <c r="AB94" s="1">
        <v>1</v>
      </c>
      <c r="AC94" s="1">
        <v>4</v>
      </c>
      <c r="AD94" s="1">
        <v>2</v>
      </c>
      <c r="AE94" s="1">
        <v>1</v>
      </c>
      <c r="AF94" s="1">
        <v>2</v>
      </c>
      <c r="AG94" s="1">
        <v>4</v>
      </c>
      <c r="AH94" s="12">
        <v>3</v>
      </c>
      <c r="AI94" s="1">
        <v>2</v>
      </c>
      <c r="AJ94" s="1">
        <v>1</v>
      </c>
      <c r="AK94" s="1">
        <v>2</v>
      </c>
      <c r="AL94" s="1">
        <v>2</v>
      </c>
      <c r="AM94" s="18">
        <v>2</v>
      </c>
      <c r="AN94" s="28">
        <f t="shared" si="4"/>
        <v>32</v>
      </c>
      <c r="AO94" s="27" t="str">
        <f t="shared" si="6"/>
        <v>Sedang</v>
      </c>
      <c r="AP94" s="20">
        <v>1</v>
      </c>
      <c r="AQ94" s="117" t="s">
        <v>45</v>
      </c>
      <c r="AR94" s="23">
        <v>1</v>
      </c>
      <c r="AS94" s="24">
        <v>2020</v>
      </c>
      <c r="AT94" s="126">
        <v>21</v>
      </c>
      <c r="AU94">
        <v>3</v>
      </c>
      <c r="AV94" s="154" t="s">
        <v>609</v>
      </c>
    </row>
    <row r="95" spans="1:48" ht="13" thickBot="1" x14ac:dyDescent="0.3">
      <c r="A95" s="17">
        <v>93</v>
      </c>
      <c r="B95" s="1">
        <v>1</v>
      </c>
      <c r="C95" s="1">
        <v>2</v>
      </c>
      <c r="D95" s="1">
        <v>1</v>
      </c>
      <c r="E95" s="10">
        <v>1</v>
      </c>
      <c r="F95" s="10">
        <v>2</v>
      </c>
      <c r="G95" s="1">
        <v>2</v>
      </c>
      <c r="H95" s="1">
        <v>4</v>
      </c>
      <c r="I95" s="1">
        <v>3</v>
      </c>
      <c r="J95" s="1">
        <v>3</v>
      </c>
      <c r="K95" s="10">
        <v>2</v>
      </c>
      <c r="L95" s="1">
        <v>4</v>
      </c>
      <c r="M95" s="1">
        <v>1</v>
      </c>
      <c r="N95" s="1">
        <v>5</v>
      </c>
      <c r="O95" s="1">
        <v>5</v>
      </c>
      <c r="P95" s="1">
        <v>1</v>
      </c>
      <c r="Q95" s="1">
        <v>4</v>
      </c>
      <c r="R95" s="1">
        <v>3</v>
      </c>
      <c r="S95" s="10">
        <v>2</v>
      </c>
      <c r="T95" s="10">
        <v>4</v>
      </c>
      <c r="U95" s="6">
        <v>3</v>
      </c>
      <c r="V95" s="26">
        <f>SUM(Table8[[#This Row],[X.1]:[X.20]])</f>
        <v>53</v>
      </c>
      <c r="W95" s="14" t="str">
        <f t="shared" si="5"/>
        <v>Rendah</v>
      </c>
      <c r="X95" s="20">
        <v>2</v>
      </c>
      <c r="Y95" s="1">
        <v>3</v>
      </c>
      <c r="Z95" s="1">
        <v>2</v>
      </c>
      <c r="AA95" s="1">
        <v>1</v>
      </c>
      <c r="AB95" s="1">
        <v>3</v>
      </c>
      <c r="AC95" s="1">
        <v>1</v>
      </c>
      <c r="AD95" s="1">
        <v>2</v>
      </c>
      <c r="AE95" s="1">
        <v>1</v>
      </c>
      <c r="AF95" s="1">
        <v>3</v>
      </c>
      <c r="AG95" s="1">
        <v>3</v>
      </c>
      <c r="AH95" s="12">
        <v>1</v>
      </c>
      <c r="AI95" s="1">
        <v>2</v>
      </c>
      <c r="AJ95" s="1">
        <v>2</v>
      </c>
      <c r="AK95" s="1">
        <v>2</v>
      </c>
      <c r="AL95" s="1">
        <v>1</v>
      </c>
      <c r="AM95" s="18">
        <v>4</v>
      </c>
      <c r="AN95" s="28">
        <f t="shared" si="4"/>
        <v>31</v>
      </c>
      <c r="AO95" s="27" t="str">
        <f t="shared" si="6"/>
        <v>Rendah</v>
      </c>
      <c r="AP95" s="20">
        <v>1</v>
      </c>
      <c r="AQ95" s="117" t="s">
        <v>45</v>
      </c>
      <c r="AR95" s="23">
        <v>2</v>
      </c>
      <c r="AS95" s="24">
        <v>2021</v>
      </c>
      <c r="AT95" s="126">
        <v>24</v>
      </c>
      <c r="AU95">
        <v>6</v>
      </c>
      <c r="AV95" s="154" t="s">
        <v>610</v>
      </c>
    </row>
    <row r="96" spans="1:48" ht="13" thickBot="1" x14ac:dyDescent="0.3">
      <c r="A96" s="17">
        <v>94</v>
      </c>
      <c r="B96" s="1">
        <v>3</v>
      </c>
      <c r="C96" s="1">
        <v>1</v>
      </c>
      <c r="D96" s="1">
        <v>1</v>
      </c>
      <c r="E96" s="10">
        <v>1</v>
      </c>
      <c r="F96" s="10">
        <v>5</v>
      </c>
      <c r="G96" s="1">
        <v>1</v>
      </c>
      <c r="H96" s="1">
        <v>4</v>
      </c>
      <c r="I96" s="1">
        <v>5</v>
      </c>
      <c r="J96" s="1">
        <v>5</v>
      </c>
      <c r="K96" s="10">
        <v>5</v>
      </c>
      <c r="L96" s="1">
        <v>1</v>
      </c>
      <c r="M96" s="1">
        <v>5</v>
      </c>
      <c r="N96" s="1">
        <v>5</v>
      </c>
      <c r="O96" s="1">
        <v>1</v>
      </c>
      <c r="P96" s="1">
        <v>5</v>
      </c>
      <c r="Q96" s="1">
        <v>5</v>
      </c>
      <c r="R96" s="1">
        <v>1</v>
      </c>
      <c r="S96" s="10">
        <v>4</v>
      </c>
      <c r="T96" s="10">
        <v>2</v>
      </c>
      <c r="U96" s="6">
        <v>4</v>
      </c>
      <c r="V96" s="26">
        <f>SUM(Table8[[#This Row],[X.1]:[X.20]])</f>
        <v>64</v>
      </c>
      <c r="W96" s="14" t="str">
        <f t="shared" si="5"/>
        <v>Sedang</v>
      </c>
      <c r="X96" s="20">
        <v>3</v>
      </c>
      <c r="Y96" s="1">
        <v>2</v>
      </c>
      <c r="Z96" s="1">
        <v>2</v>
      </c>
      <c r="AA96" s="1">
        <v>4</v>
      </c>
      <c r="AB96" s="1">
        <v>4</v>
      </c>
      <c r="AC96" s="1">
        <v>1</v>
      </c>
      <c r="AD96" s="1">
        <v>4</v>
      </c>
      <c r="AE96" s="1">
        <v>3</v>
      </c>
      <c r="AF96" s="1">
        <v>1</v>
      </c>
      <c r="AG96" s="1">
        <v>3</v>
      </c>
      <c r="AH96" s="12">
        <v>4</v>
      </c>
      <c r="AI96" s="1">
        <v>1</v>
      </c>
      <c r="AJ96" s="1">
        <v>4</v>
      </c>
      <c r="AK96" s="1">
        <v>4</v>
      </c>
      <c r="AL96" s="1">
        <v>2</v>
      </c>
      <c r="AM96" s="18">
        <v>3</v>
      </c>
      <c r="AN96" s="28">
        <f t="shared" si="4"/>
        <v>42</v>
      </c>
      <c r="AO96" s="27" t="str">
        <f t="shared" si="6"/>
        <v>Tinggi</v>
      </c>
      <c r="AP96" s="20">
        <v>1</v>
      </c>
      <c r="AQ96" s="117" t="s">
        <v>45</v>
      </c>
      <c r="AR96" s="23">
        <v>2</v>
      </c>
      <c r="AS96" s="24">
        <v>2021</v>
      </c>
      <c r="AT96" s="126">
        <v>24</v>
      </c>
      <c r="AU96">
        <v>6</v>
      </c>
      <c r="AV96" s="154" t="s">
        <v>613</v>
      </c>
    </row>
    <row r="97" spans="1:48" ht="13" thickBot="1" x14ac:dyDescent="0.3">
      <c r="A97" s="17">
        <v>95</v>
      </c>
      <c r="B97" s="1">
        <v>5</v>
      </c>
      <c r="C97" s="1">
        <v>5</v>
      </c>
      <c r="D97" s="1">
        <v>1</v>
      </c>
      <c r="E97" s="10">
        <v>4</v>
      </c>
      <c r="F97" s="10">
        <v>4</v>
      </c>
      <c r="G97" s="1">
        <v>2</v>
      </c>
      <c r="H97" s="1">
        <v>3</v>
      </c>
      <c r="I97" s="1">
        <v>3</v>
      </c>
      <c r="J97" s="1">
        <v>4</v>
      </c>
      <c r="K97" s="10">
        <v>2</v>
      </c>
      <c r="L97" s="1">
        <v>1</v>
      </c>
      <c r="M97" s="1">
        <v>5</v>
      </c>
      <c r="N97" s="1">
        <v>5</v>
      </c>
      <c r="O97" s="1">
        <v>5</v>
      </c>
      <c r="P97" s="1">
        <v>5</v>
      </c>
      <c r="Q97" s="1">
        <v>5</v>
      </c>
      <c r="R97" s="1">
        <v>5</v>
      </c>
      <c r="S97" s="10">
        <v>5</v>
      </c>
      <c r="T97" s="10">
        <v>1</v>
      </c>
      <c r="U97" s="6">
        <v>5</v>
      </c>
      <c r="V97" s="26">
        <f>SUM(Table8[[#This Row],[X.1]:[X.20]])</f>
        <v>75</v>
      </c>
      <c r="W97" s="14" t="str">
        <f t="shared" si="5"/>
        <v>Tinggi</v>
      </c>
      <c r="X97" s="20">
        <v>4</v>
      </c>
      <c r="Y97" s="1">
        <v>1</v>
      </c>
      <c r="Z97" s="1">
        <v>3</v>
      </c>
      <c r="AA97" s="1">
        <v>4</v>
      </c>
      <c r="AB97" s="1">
        <v>4</v>
      </c>
      <c r="AC97" s="1">
        <v>4</v>
      </c>
      <c r="AD97" s="1">
        <v>4</v>
      </c>
      <c r="AE97" s="1">
        <v>3</v>
      </c>
      <c r="AF97" s="1">
        <v>1</v>
      </c>
      <c r="AG97" s="1">
        <v>4</v>
      </c>
      <c r="AH97" s="12">
        <v>4</v>
      </c>
      <c r="AI97" s="1">
        <v>1</v>
      </c>
      <c r="AJ97" s="1">
        <v>4</v>
      </c>
      <c r="AK97" s="1">
        <v>4</v>
      </c>
      <c r="AL97" s="1">
        <v>4</v>
      </c>
      <c r="AM97" s="18">
        <v>1</v>
      </c>
      <c r="AN97" s="28">
        <f t="shared" si="4"/>
        <v>46</v>
      </c>
      <c r="AO97" s="27" t="str">
        <f t="shared" si="6"/>
        <v>Tinggi</v>
      </c>
      <c r="AP97" s="20">
        <v>1</v>
      </c>
      <c r="AQ97" s="117" t="s">
        <v>45</v>
      </c>
      <c r="AR97" s="23">
        <v>2</v>
      </c>
      <c r="AS97" s="24">
        <v>2021</v>
      </c>
      <c r="AT97" s="126">
        <v>23</v>
      </c>
      <c r="AU97">
        <v>5</v>
      </c>
      <c r="AV97" s="154" t="s">
        <v>612</v>
      </c>
    </row>
    <row r="98" spans="1:48" ht="13" thickBot="1" x14ac:dyDescent="0.3">
      <c r="A98" s="17">
        <v>96</v>
      </c>
      <c r="B98" s="1">
        <v>5</v>
      </c>
      <c r="C98" s="1">
        <v>5</v>
      </c>
      <c r="D98" s="1">
        <v>5</v>
      </c>
      <c r="E98" s="10">
        <v>5</v>
      </c>
      <c r="F98" s="10">
        <v>5</v>
      </c>
      <c r="G98" s="1">
        <v>5</v>
      </c>
      <c r="H98" s="1">
        <v>5</v>
      </c>
      <c r="I98" s="1">
        <v>5</v>
      </c>
      <c r="J98" s="1">
        <v>5</v>
      </c>
      <c r="K98" s="10">
        <v>5</v>
      </c>
      <c r="L98" s="1">
        <v>5</v>
      </c>
      <c r="M98" s="1">
        <v>5</v>
      </c>
      <c r="N98" s="1">
        <v>5</v>
      </c>
      <c r="O98" s="1">
        <v>1</v>
      </c>
      <c r="P98" s="1">
        <v>1</v>
      </c>
      <c r="Q98" s="1">
        <v>1</v>
      </c>
      <c r="R98" s="1">
        <v>1</v>
      </c>
      <c r="S98" s="10">
        <v>1</v>
      </c>
      <c r="T98" s="10">
        <v>3</v>
      </c>
      <c r="U98" s="6">
        <v>3</v>
      </c>
      <c r="V98" s="26">
        <f>SUM(Table8[[#This Row],[X.1]:[X.20]])</f>
        <v>76</v>
      </c>
      <c r="W98" s="14" t="str">
        <f t="shared" si="5"/>
        <v>Tinggi</v>
      </c>
      <c r="X98" s="20">
        <v>4</v>
      </c>
      <c r="Y98" s="1">
        <v>2</v>
      </c>
      <c r="Z98" s="1">
        <v>3</v>
      </c>
      <c r="AA98" s="1">
        <v>2</v>
      </c>
      <c r="AB98" s="1">
        <v>2</v>
      </c>
      <c r="AC98" s="1">
        <v>1</v>
      </c>
      <c r="AD98" s="1">
        <v>4</v>
      </c>
      <c r="AE98" s="1">
        <v>4</v>
      </c>
      <c r="AF98" s="1">
        <v>4</v>
      </c>
      <c r="AG98" s="1">
        <v>4</v>
      </c>
      <c r="AH98" s="12">
        <v>4</v>
      </c>
      <c r="AI98" s="1">
        <v>4</v>
      </c>
      <c r="AJ98" s="1">
        <v>4</v>
      </c>
      <c r="AK98" s="1">
        <v>4</v>
      </c>
      <c r="AL98" s="1">
        <v>4</v>
      </c>
      <c r="AM98" s="18">
        <v>4</v>
      </c>
      <c r="AN98" s="28">
        <f t="shared" si="4"/>
        <v>50</v>
      </c>
      <c r="AO98" s="27" t="str">
        <f t="shared" si="6"/>
        <v>Sangat Tinggi</v>
      </c>
      <c r="AP98" s="20">
        <v>1</v>
      </c>
      <c r="AQ98" s="117" t="s">
        <v>45</v>
      </c>
      <c r="AR98" s="23">
        <v>1</v>
      </c>
      <c r="AS98" s="24">
        <v>2020</v>
      </c>
      <c r="AT98" s="126">
        <v>23</v>
      </c>
      <c r="AU98">
        <v>5</v>
      </c>
      <c r="AV98" s="154" t="s">
        <v>613</v>
      </c>
    </row>
    <row r="99" spans="1:48" ht="13" thickBot="1" x14ac:dyDescent="0.3">
      <c r="A99" s="17">
        <v>97</v>
      </c>
      <c r="B99" s="1">
        <v>4</v>
      </c>
      <c r="C99" s="1">
        <v>4</v>
      </c>
      <c r="D99" s="1">
        <v>3</v>
      </c>
      <c r="E99" s="10">
        <v>2</v>
      </c>
      <c r="F99" s="10">
        <v>3</v>
      </c>
      <c r="G99" s="1">
        <v>3</v>
      </c>
      <c r="H99" s="1">
        <v>3</v>
      </c>
      <c r="I99" s="1">
        <v>3</v>
      </c>
      <c r="J99" s="1">
        <v>3</v>
      </c>
      <c r="K99" s="10">
        <v>3</v>
      </c>
      <c r="L99" s="1">
        <v>3</v>
      </c>
      <c r="M99" s="1">
        <v>3</v>
      </c>
      <c r="N99" s="1">
        <v>3</v>
      </c>
      <c r="O99" s="1">
        <v>3</v>
      </c>
      <c r="P99" s="1">
        <v>3</v>
      </c>
      <c r="Q99" s="1">
        <v>3</v>
      </c>
      <c r="R99" s="1">
        <v>3</v>
      </c>
      <c r="S99" s="10">
        <v>3</v>
      </c>
      <c r="T99" s="10">
        <v>3</v>
      </c>
      <c r="U99" s="6">
        <v>3</v>
      </c>
      <c r="V99" s="26">
        <f>SUM(Table8[[#This Row],[X.1]:[X.20]])</f>
        <v>61</v>
      </c>
      <c r="W99" s="14" t="str">
        <f t="shared" si="5"/>
        <v>Sedang</v>
      </c>
      <c r="X99" s="20">
        <v>3</v>
      </c>
      <c r="Y99" s="1">
        <v>2</v>
      </c>
      <c r="Z99" s="1">
        <v>1</v>
      </c>
      <c r="AA99" s="1">
        <v>1</v>
      </c>
      <c r="AB99" s="1">
        <v>2</v>
      </c>
      <c r="AC99" s="1">
        <v>3</v>
      </c>
      <c r="AD99" s="1">
        <v>2</v>
      </c>
      <c r="AE99" s="1">
        <v>2</v>
      </c>
      <c r="AF99" s="1">
        <v>2</v>
      </c>
      <c r="AG99" s="1">
        <v>2</v>
      </c>
      <c r="AH99" s="12">
        <v>2</v>
      </c>
      <c r="AI99" s="1">
        <v>1</v>
      </c>
      <c r="AJ99" s="1">
        <v>2</v>
      </c>
      <c r="AK99" s="1">
        <v>1</v>
      </c>
      <c r="AL99" s="1">
        <v>2</v>
      </c>
      <c r="AM99" s="18">
        <v>2</v>
      </c>
      <c r="AN99" s="28">
        <f t="shared" ref="AN99:AN130" si="7">SUM(Y99:AM99)</f>
        <v>27</v>
      </c>
      <c r="AO99" s="27" t="str">
        <f t="shared" si="6"/>
        <v>Rendah</v>
      </c>
      <c r="AP99" s="20">
        <v>1</v>
      </c>
      <c r="AQ99" s="117" t="s">
        <v>45</v>
      </c>
      <c r="AR99" s="23">
        <v>2</v>
      </c>
      <c r="AS99" s="24">
        <v>2021</v>
      </c>
      <c r="AT99" s="126">
        <v>20</v>
      </c>
      <c r="AU99">
        <v>2</v>
      </c>
      <c r="AV99" s="154" t="s">
        <v>611</v>
      </c>
    </row>
    <row r="100" spans="1:48" ht="13" thickBot="1" x14ac:dyDescent="0.3">
      <c r="A100" s="17">
        <v>98</v>
      </c>
      <c r="B100" s="1">
        <v>4</v>
      </c>
      <c r="C100" s="1">
        <v>5</v>
      </c>
      <c r="D100" s="1">
        <v>3</v>
      </c>
      <c r="E100" s="10">
        <v>3</v>
      </c>
      <c r="F100" s="10">
        <v>4</v>
      </c>
      <c r="G100" s="1">
        <v>4</v>
      </c>
      <c r="H100" s="1">
        <v>4</v>
      </c>
      <c r="I100" s="1">
        <v>3</v>
      </c>
      <c r="J100" s="1">
        <v>3</v>
      </c>
      <c r="K100" s="10">
        <v>4</v>
      </c>
      <c r="L100" s="1">
        <v>3</v>
      </c>
      <c r="M100" s="1">
        <v>3</v>
      </c>
      <c r="N100" s="1">
        <v>4</v>
      </c>
      <c r="O100" s="1">
        <v>3</v>
      </c>
      <c r="P100" s="1">
        <v>2</v>
      </c>
      <c r="Q100" s="1">
        <v>3</v>
      </c>
      <c r="R100" s="1">
        <v>3</v>
      </c>
      <c r="S100" s="10">
        <v>4</v>
      </c>
      <c r="T100" s="10">
        <v>3</v>
      </c>
      <c r="U100" s="6">
        <v>3</v>
      </c>
      <c r="V100" s="26">
        <f>SUM(Table8[[#This Row],[X.1]:[X.20]])</f>
        <v>68</v>
      </c>
      <c r="W100" s="14" t="str">
        <f t="shared" si="5"/>
        <v>Tinggi</v>
      </c>
      <c r="X100" s="20">
        <v>4</v>
      </c>
      <c r="Y100" s="1">
        <v>3</v>
      </c>
      <c r="Z100" s="1">
        <v>2</v>
      </c>
      <c r="AA100" s="1">
        <v>2</v>
      </c>
      <c r="AB100" s="1">
        <v>2</v>
      </c>
      <c r="AC100" s="1">
        <v>3</v>
      </c>
      <c r="AD100" s="1">
        <v>2</v>
      </c>
      <c r="AE100" s="1">
        <v>2</v>
      </c>
      <c r="AF100" s="1">
        <v>3</v>
      </c>
      <c r="AG100" s="1">
        <v>3</v>
      </c>
      <c r="AH100" s="12">
        <v>2</v>
      </c>
      <c r="AI100" s="1">
        <v>2</v>
      </c>
      <c r="AJ100" s="1">
        <v>3</v>
      </c>
      <c r="AK100" s="1">
        <v>2</v>
      </c>
      <c r="AL100" s="1">
        <v>2</v>
      </c>
      <c r="AM100" s="18">
        <v>2</v>
      </c>
      <c r="AN100" s="28">
        <f t="shared" si="7"/>
        <v>35</v>
      </c>
      <c r="AO100" s="27" t="str">
        <f t="shared" si="6"/>
        <v>Sedang</v>
      </c>
      <c r="AP100" s="20">
        <v>1</v>
      </c>
      <c r="AQ100" s="117" t="s">
        <v>45</v>
      </c>
      <c r="AR100" s="23">
        <v>2</v>
      </c>
      <c r="AS100" s="24">
        <v>2021</v>
      </c>
      <c r="AT100" s="126">
        <v>20</v>
      </c>
      <c r="AU100">
        <v>2</v>
      </c>
      <c r="AV100" s="154" t="s">
        <v>609</v>
      </c>
    </row>
    <row r="101" spans="1:48" ht="13" thickBot="1" x14ac:dyDescent="0.3">
      <c r="A101" s="17">
        <v>99</v>
      </c>
      <c r="B101" s="1">
        <v>5</v>
      </c>
      <c r="C101" s="1">
        <v>5</v>
      </c>
      <c r="D101" s="1">
        <v>1</v>
      </c>
      <c r="E101" s="10">
        <v>3</v>
      </c>
      <c r="F101" s="10">
        <v>5</v>
      </c>
      <c r="G101" s="1">
        <v>3</v>
      </c>
      <c r="H101" s="1">
        <v>5</v>
      </c>
      <c r="I101" s="1">
        <v>5</v>
      </c>
      <c r="J101" s="1">
        <v>5</v>
      </c>
      <c r="K101" s="10">
        <v>5</v>
      </c>
      <c r="L101" s="1">
        <v>4</v>
      </c>
      <c r="M101" s="1">
        <v>5</v>
      </c>
      <c r="N101" s="1">
        <v>5</v>
      </c>
      <c r="O101" s="1">
        <v>5</v>
      </c>
      <c r="P101" s="1">
        <v>1</v>
      </c>
      <c r="Q101" s="1">
        <v>5</v>
      </c>
      <c r="R101" s="1">
        <v>3</v>
      </c>
      <c r="S101" s="10">
        <v>5</v>
      </c>
      <c r="T101" s="10">
        <v>5</v>
      </c>
      <c r="U101" s="6">
        <v>5</v>
      </c>
      <c r="V101" s="26">
        <f>SUM(Table8[[#This Row],[X.1]:[X.20]])</f>
        <v>85</v>
      </c>
      <c r="W101" s="14" t="str">
        <f t="shared" si="5"/>
        <v>Sangat Tinggi</v>
      </c>
      <c r="X101" s="20">
        <v>5</v>
      </c>
      <c r="Y101" s="1">
        <v>4</v>
      </c>
      <c r="Z101" s="1">
        <v>1</v>
      </c>
      <c r="AA101" s="1">
        <v>1</v>
      </c>
      <c r="AB101" s="1">
        <v>2</v>
      </c>
      <c r="AC101" s="1">
        <v>4</v>
      </c>
      <c r="AD101" s="1">
        <v>2</v>
      </c>
      <c r="AE101" s="1">
        <v>4</v>
      </c>
      <c r="AF101" s="1">
        <v>2</v>
      </c>
      <c r="AG101" s="1">
        <v>4</v>
      </c>
      <c r="AH101" s="12">
        <v>3</v>
      </c>
      <c r="AI101" s="1">
        <v>2</v>
      </c>
      <c r="AJ101" s="1">
        <v>1</v>
      </c>
      <c r="AK101" s="1">
        <v>1</v>
      </c>
      <c r="AL101" s="1">
        <v>4</v>
      </c>
      <c r="AM101" s="18">
        <v>3</v>
      </c>
      <c r="AN101" s="28">
        <f t="shared" si="7"/>
        <v>38</v>
      </c>
      <c r="AO101" s="27" t="str">
        <f t="shared" si="6"/>
        <v>Sedang</v>
      </c>
      <c r="AP101" s="20">
        <v>1</v>
      </c>
      <c r="AQ101" s="117" t="s">
        <v>45</v>
      </c>
      <c r="AR101" s="23">
        <v>1</v>
      </c>
      <c r="AS101" s="24">
        <v>2020</v>
      </c>
      <c r="AT101" s="126">
        <v>24</v>
      </c>
      <c r="AU101">
        <v>6</v>
      </c>
      <c r="AV101" s="154" t="s">
        <v>610</v>
      </c>
    </row>
    <row r="102" spans="1:48" ht="13" thickBot="1" x14ac:dyDescent="0.3">
      <c r="A102" s="17">
        <v>100</v>
      </c>
      <c r="B102" s="1">
        <v>3</v>
      </c>
      <c r="C102" s="1">
        <v>4</v>
      </c>
      <c r="D102" s="1">
        <v>3</v>
      </c>
      <c r="E102" s="10">
        <v>3</v>
      </c>
      <c r="F102" s="10">
        <v>2</v>
      </c>
      <c r="G102" s="1">
        <v>4</v>
      </c>
      <c r="H102" s="1">
        <v>4</v>
      </c>
      <c r="I102" s="1">
        <v>4</v>
      </c>
      <c r="J102" s="1">
        <v>4</v>
      </c>
      <c r="K102" s="10">
        <v>2</v>
      </c>
      <c r="L102" s="1">
        <v>4</v>
      </c>
      <c r="M102" s="1">
        <v>3</v>
      </c>
      <c r="N102" s="1">
        <v>4</v>
      </c>
      <c r="O102" s="1">
        <v>3</v>
      </c>
      <c r="P102" s="1">
        <v>4</v>
      </c>
      <c r="Q102" s="1">
        <v>4</v>
      </c>
      <c r="R102" s="1">
        <v>4</v>
      </c>
      <c r="S102" s="10">
        <v>3</v>
      </c>
      <c r="T102" s="10">
        <v>3</v>
      </c>
      <c r="U102" s="6">
        <v>3</v>
      </c>
      <c r="V102" s="26">
        <f>SUM(Table8[[#This Row],[X.1]:[X.20]])</f>
        <v>68</v>
      </c>
      <c r="W102" s="14" t="str">
        <f t="shared" si="5"/>
        <v>Tinggi</v>
      </c>
      <c r="X102" s="20">
        <v>4</v>
      </c>
      <c r="Y102" s="1">
        <v>4</v>
      </c>
      <c r="Z102" s="1">
        <v>2</v>
      </c>
      <c r="AA102" s="1">
        <v>2</v>
      </c>
      <c r="AB102" s="1">
        <v>1</v>
      </c>
      <c r="AC102" s="1">
        <v>3</v>
      </c>
      <c r="AD102" s="1">
        <v>1</v>
      </c>
      <c r="AE102" s="1">
        <v>2</v>
      </c>
      <c r="AF102" s="1">
        <v>3</v>
      </c>
      <c r="AG102" s="1">
        <v>3</v>
      </c>
      <c r="AH102" s="12">
        <v>3</v>
      </c>
      <c r="AI102" s="1">
        <v>2</v>
      </c>
      <c r="AJ102" s="1">
        <v>2</v>
      </c>
      <c r="AK102" s="1">
        <v>1</v>
      </c>
      <c r="AL102" s="1">
        <v>3</v>
      </c>
      <c r="AM102" s="18">
        <v>3</v>
      </c>
      <c r="AN102" s="28">
        <f t="shared" si="7"/>
        <v>35</v>
      </c>
      <c r="AO102" s="27" t="str">
        <f t="shared" si="6"/>
        <v>Sedang</v>
      </c>
      <c r="AP102" s="20">
        <v>1</v>
      </c>
      <c r="AQ102" s="117" t="s">
        <v>45</v>
      </c>
      <c r="AR102" s="23">
        <v>2</v>
      </c>
      <c r="AS102" s="24">
        <v>2021</v>
      </c>
      <c r="AT102" s="126">
        <v>20</v>
      </c>
      <c r="AU102">
        <v>2</v>
      </c>
      <c r="AV102" s="154" t="s">
        <v>609</v>
      </c>
    </row>
    <row r="103" spans="1:48" ht="13" thickBot="1" x14ac:dyDescent="0.3">
      <c r="A103" s="17">
        <v>101</v>
      </c>
      <c r="B103" s="1">
        <v>2</v>
      </c>
      <c r="C103" s="1">
        <v>3</v>
      </c>
      <c r="D103" s="1">
        <v>2</v>
      </c>
      <c r="E103" s="10">
        <v>2</v>
      </c>
      <c r="F103" s="10">
        <v>2</v>
      </c>
      <c r="G103" s="1">
        <v>1</v>
      </c>
      <c r="H103" s="1">
        <v>3</v>
      </c>
      <c r="I103" s="1">
        <v>2</v>
      </c>
      <c r="J103" s="1">
        <v>3</v>
      </c>
      <c r="K103" s="10">
        <v>3</v>
      </c>
      <c r="L103" s="1">
        <v>3</v>
      </c>
      <c r="M103" s="1">
        <v>3</v>
      </c>
      <c r="N103" s="1">
        <v>3</v>
      </c>
      <c r="O103" s="1">
        <v>3</v>
      </c>
      <c r="P103" s="1">
        <v>3</v>
      </c>
      <c r="Q103" s="1">
        <v>3</v>
      </c>
      <c r="R103" s="1">
        <v>3</v>
      </c>
      <c r="S103" s="10">
        <v>1</v>
      </c>
      <c r="T103" s="10">
        <v>3</v>
      </c>
      <c r="U103" s="6">
        <v>3</v>
      </c>
      <c r="V103" s="26">
        <f>SUM(Table8[[#This Row],[X.1]:[X.20]])</f>
        <v>51</v>
      </c>
      <c r="W103" s="14" t="str">
        <f t="shared" si="5"/>
        <v>Rendah</v>
      </c>
      <c r="X103" s="20">
        <v>2</v>
      </c>
      <c r="Y103" s="1">
        <v>1</v>
      </c>
      <c r="Z103" s="1">
        <v>1</v>
      </c>
      <c r="AA103" s="1">
        <v>2</v>
      </c>
      <c r="AB103" s="1">
        <v>2</v>
      </c>
      <c r="AC103" s="1">
        <v>3</v>
      </c>
      <c r="AD103" s="1">
        <v>1</v>
      </c>
      <c r="AE103" s="1">
        <v>2</v>
      </c>
      <c r="AF103" s="1">
        <v>2</v>
      </c>
      <c r="AG103" s="1">
        <v>1</v>
      </c>
      <c r="AH103" s="12">
        <v>3</v>
      </c>
      <c r="AI103" s="1">
        <v>3</v>
      </c>
      <c r="AJ103" s="1">
        <v>2</v>
      </c>
      <c r="AK103" s="1">
        <v>1</v>
      </c>
      <c r="AL103" s="1">
        <v>2</v>
      </c>
      <c r="AM103" s="18">
        <v>3</v>
      </c>
      <c r="AN103" s="28">
        <f t="shared" si="7"/>
        <v>29</v>
      </c>
      <c r="AO103" s="27" t="str">
        <f t="shared" si="6"/>
        <v>Rendah</v>
      </c>
      <c r="AP103" s="20">
        <v>1</v>
      </c>
      <c r="AQ103" s="117" t="s">
        <v>45</v>
      </c>
      <c r="AR103" s="23">
        <v>2</v>
      </c>
      <c r="AS103" s="24">
        <v>2021</v>
      </c>
      <c r="AT103" s="126">
        <v>20</v>
      </c>
      <c r="AU103">
        <v>2</v>
      </c>
      <c r="AV103" s="154" t="s">
        <v>609</v>
      </c>
    </row>
    <row r="104" spans="1:48" ht="13" thickBot="1" x14ac:dyDescent="0.3">
      <c r="A104" s="17">
        <v>102</v>
      </c>
      <c r="B104" s="1">
        <v>2</v>
      </c>
      <c r="C104" s="1">
        <v>2</v>
      </c>
      <c r="D104" s="1">
        <v>4</v>
      </c>
      <c r="E104" s="10">
        <v>2</v>
      </c>
      <c r="F104" s="10">
        <v>2</v>
      </c>
      <c r="G104" s="1">
        <v>2</v>
      </c>
      <c r="H104" s="1">
        <v>3</v>
      </c>
      <c r="I104" s="1">
        <v>3</v>
      </c>
      <c r="J104" s="1">
        <v>2</v>
      </c>
      <c r="K104" s="10">
        <v>2</v>
      </c>
      <c r="L104" s="1">
        <v>2</v>
      </c>
      <c r="M104" s="1">
        <v>2</v>
      </c>
      <c r="N104" s="1">
        <v>1</v>
      </c>
      <c r="O104" s="1">
        <v>2</v>
      </c>
      <c r="P104" s="1">
        <v>2</v>
      </c>
      <c r="Q104" s="1">
        <v>2</v>
      </c>
      <c r="R104" s="1">
        <v>2</v>
      </c>
      <c r="S104" s="10">
        <v>4</v>
      </c>
      <c r="T104" s="10">
        <v>2</v>
      </c>
      <c r="U104" s="6">
        <v>4</v>
      </c>
      <c r="V104" s="26">
        <f>SUM(Table8[[#This Row],[X.1]:[X.20]])</f>
        <v>47</v>
      </c>
      <c r="W104" s="14" t="str">
        <f t="shared" si="5"/>
        <v>Rendah</v>
      </c>
      <c r="X104" s="20">
        <v>2</v>
      </c>
      <c r="Y104" s="1">
        <v>3</v>
      </c>
      <c r="Z104" s="1">
        <v>2</v>
      </c>
      <c r="AA104" s="1">
        <v>2</v>
      </c>
      <c r="AB104" s="1">
        <v>1</v>
      </c>
      <c r="AC104" s="1">
        <v>3</v>
      </c>
      <c r="AD104" s="1">
        <v>3</v>
      </c>
      <c r="AE104" s="1">
        <v>2</v>
      </c>
      <c r="AF104" s="1">
        <v>3</v>
      </c>
      <c r="AG104" s="1">
        <v>2</v>
      </c>
      <c r="AH104" s="12">
        <v>2</v>
      </c>
      <c r="AI104" s="1">
        <v>2</v>
      </c>
      <c r="AJ104" s="1">
        <v>3</v>
      </c>
      <c r="AK104" s="1">
        <v>2</v>
      </c>
      <c r="AL104" s="1">
        <v>2</v>
      </c>
      <c r="AM104" s="18">
        <v>2</v>
      </c>
      <c r="AN104" s="28">
        <f t="shared" si="7"/>
        <v>34</v>
      </c>
      <c r="AO104" s="27" t="str">
        <f t="shared" si="6"/>
        <v>Sedang</v>
      </c>
      <c r="AP104" s="20">
        <v>1</v>
      </c>
      <c r="AQ104" s="117" t="s">
        <v>45</v>
      </c>
      <c r="AR104" s="23">
        <v>1</v>
      </c>
      <c r="AS104" s="24">
        <v>2020</v>
      </c>
      <c r="AT104" s="126">
        <v>21</v>
      </c>
      <c r="AU104">
        <v>3</v>
      </c>
      <c r="AV104" s="154" t="s">
        <v>609</v>
      </c>
    </row>
    <row r="105" spans="1:48" ht="13" thickBot="1" x14ac:dyDescent="0.3">
      <c r="A105" s="17">
        <v>103</v>
      </c>
      <c r="B105" s="1">
        <v>5</v>
      </c>
      <c r="C105" s="1">
        <v>4</v>
      </c>
      <c r="D105" s="1">
        <v>4</v>
      </c>
      <c r="E105" s="10">
        <v>4</v>
      </c>
      <c r="F105" s="10">
        <v>4</v>
      </c>
      <c r="G105" s="1">
        <v>5</v>
      </c>
      <c r="H105" s="1">
        <v>4</v>
      </c>
      <c r="I105" s="1">
        <v>3</v>
      </c>
      <c r="J105" s="1">
        <v>2</v>
      </c>
      <c r="K105" s="10">
        <v>1</v>
      </c>
      <c r="L105" s="1">
        <v>3</v>
      </c>
      <c r="M105" s="1">
        <v>3</v>
      </c>
      <c r="N105" s="1">
        <v>2</v>
      </c>
      <c r="O105" s="1">
        <v>3</v>
      </c>
      <c r="P105" s="1">
        <v>2</v>
      </c>
      <c r="Q105" s="1">
        <v>5</v>
      </c>
      <c r="R105" s="1">
        <v>4</v>
      </c>
      <c r="S105" s="10">
        <v>2</v>
      </c>
      <c r="T105" s="10">
        <v>2</v>
      </c>
      <c r="U105" s="6">
        <v>4</v>
      </c>
      <c r="V105" s="26">
        <f>SUM(Table8[[#This Row],[X.1]:[X.20]])</f>
        <v>66</v>
      </c>
      <c r="W105" s="14" t="str">
        <f t="shared" si="5"/>
        <v>Sedang</v>
      </c>
      <c r="X105" s="20">
        <v>3</v>
      </c>
      <c r="Y105" s="1">
        <v>2</v>
      </c>
      <c r="Z105" s="1">
        <v>2</v>
      </c>
      <c r="AA105" s="1">
        <v>3</v>
      </c>
      <c r="AB105" s="1">
        <v>1</v>
      </c>
      <c r="AC105" s="1">
        <v>4</v>
      </c>
      <c r="AD105" s="1">
        <v>2</v>
      </c>
      <c r="AE105" s="1">
        <v>3</v>
      </c>
      <c r="AF105" s="1">
        <v>2</v>
      </c>
      <c r="AG105" s="1">
        <v>4</v>
      </c>
      <c r="AH105" s="12">
        <v>2</v>
      </c>
      <c r="AI105" s="1">
        <v>2</v>
      </c>
      <c r="AJ105" s="1">
        <v>1</v>
      </c>
      <c r="AK105" s="1">
        <v>1</v>
      </c>
      <c r="AL105" s="1">
        <v>2</v>
      </c>
      <c r="AM105" s="18">
        <v>2</v>
      </c>
      <c r="AN105" s="28">
        <f t="shared" si="7"/>
        <v>33</v>
      </c>
      <c r="AO105" s="27" t="str">
        <f t="shared" si="6"/>
        <v>Sedang</v>
      </c>
      <c r="AP105" s="20">
        <v>1</v>
      </c>
      <c r="AQ105" s="117" t="s">
        <v>45</v>
      </c>
      <c r="AR105" s="23">
        <v>1</v>
      </c>
      <c r="AS105" s="24">
        <v>2020</v>
      </c>
      <c r="AT105" s="126">
        <v>23</v>
      </c>
      <c r="AU105">
        <v>5</v>
      </c>
      <c r="AV105" s="154" t="s">
        <v>609</v>
      </c>
    </row>
    <row r="106" spans="1:48" ht="13" thickBot="1" x14ac:dyDescent="0.3">
      <c r="A106" s="17">
        <v>104</v>
      </c>
      <c r="B106" s="1">
        <v>5</v>
      </c>
      <c r="C106" s="1">
        <v>3</v>
      </c>
      <c r="D106" s="1">
        <v>3</v>
      </c>
      <c r="E106" s="10">
        <v>3</v>
      </c>
      <c r="F106" s="10">
        <v>3</v>
      </c>
      <c r="G106" s="1">
        <v>5</v>
      </c>
      <c r="H106" s="1">
        <v>3</v>
      </c>
      <c r="I106" s="1">
        <v>3</v>
      </c>
      <c r="J106" s="1">
        <v>5</v>
      </c>
      <c r="K106" s="10">
        <v>4</v>
      </c>
      <c r="L106" s="1">
        <v>3</v>
      </c>
      <c r="M106" s="1">
        <v>4</v>
      </c>
      <c r="N106" s="1">
        <v>5</v>
      </c>
      <c r="O106" s="1">
        <v>3</v>
      </c>
      <c r="P106" s="1">
        <v>3</v>
      </c>
      <c r="Q106" s="1">
        <v>4</v>
      </c>
      <c r="R106" s="1">
        <v>3</v>
      </c>
      <c r="S106" s="10">
        <v>3</v>
      </c>
      <c r="T106" s="10">
        <v>4</v>
      </c>
      <c r="U106" s="6">
        <v>3</v>
      </c>
      <c r="V106" s="26">
        <f>SUM(Table8[[#This Row],[X.1]:[X.20]])</f>
        <v>72</v>
      </c>
      <c r="W106" s="14" t="str">
        <f t="shared" si="5"/>
        <v>Tinggi</v>
      </c>
      <c r="X106" s="20">
        <v>4</v>
      </c>
      <c r="Y106" s="1">
        <v>3</v>
      </c>
      <c r="Z106" s="1">
        <v>2</v>
      </c>
      <c r="AA106" s="1">
        <v>3</v>
      </c>
      <c r="AB106" s="1">
        <v>3</v>
      </c>
      <c r="AC106" s="1">
        <v>4</v>
      </c>
      <c r="AD106" s="1">
        <v>3</v>
      </c>
      <c r="AE106" s="1">
        <v>4</v>
      </c>
      <c r="AF106" s="1">
        <v>2</v>
      </c>
      <c r="AG106" s="1">
        <v>4</v>
      </c>
      <c r="AH106" s="12">
        <v>3</v>
      </c>
      <c r="AI106" s="1">
        <v>1</v>
      </c>
      <c r="AJ106" s="1">
        <v>2</v>
      </c>
      <c r="AK106" s="1">
        <v>1</v>
      </c>
      <c r="AL106" s="1">
        <v>4</v>
      </c>
      <c r="AM106" s="18">
        <v>2</v>
      </c>
      <c r="AN106" s="28">
        <f t="shared" si="7"/>
        <v>41</v>
      </c>
      <c r="AO106" s="27" t="str">
        <f t="shared" si="6"/>
        <v>Tinggi</v>
      </c>
      <c r="AP106" s="20">
        <v>1</v>
      </c>
      <c r="AQ106" s="117" t="s">
        <v>45</v>
      </c>
      <c r="AR106" s="23">
        <v>1</v>
      </c>
      <c r="AS106" s="24">
        <v>2021</v>
      </c>
      <c r="AT106" s="126">
        <v>22</v>
      </c>
      <c r="AU106">
        <v>4</v>
      </c>
      <c r="AV106" s="154" t="s">
        <v>609</v>
      </c>
    </row>
    <row r="107" spans="1:48" ht="13" thickBot="1" x14ac:dyDescent="0.3">
      <c r="A107" s="17">
        <v>105</v>
      </c>
      <c r="B107" s="1">
        <v>4</v>
      </c>
      <c r="C107" s="1">
        <v>4</v>
      </c>
      <c r="D107" s="1">
        <v>4</v>
      </c>
      <c r="E107" s="10">
        <v>3</v>
      </c>
      <c r="F107" s="10">
        <v>4</v>
      </c>
      <c r="G107" s="1">
        <v>4</v>
      </c>
      <c r="H107" s="1">
        <v>4</v>
      </c>
      <c r="I107" s="1">
        <v>3</v>
      </c>
      <c r="J107" s="1">
        <v>4</v>
      </c>
      <c r="K107" s="10">
        <v>3</v>
      </c>
      <c r="L107" s="1">
        <v>4</v>
      </c>
      <c r="M107" s="1">
        <v>4</v>
      </c>
      <c r="N107" s="1">
        <v>3</v>
      </c>
      <c r="O107" s="1">
        <v>4</v>
      </c>
      <c r="P107" s="1">
        <v>5</v>
      </c>
      <c r="Q107" s="1">
        <v>5</v>
      </c>
      <c r="R107" s="1">
        <v>5</v>
      </c>
      <c r="S107" s="10">
        <v>4</v>
      </c>
      <c r="T107" s="10">
        <v>4</v>
      </c>
      <c r="U107" s="6">
        <v>4</v>
      </c>
      <c r="V107" s="26">
        <f>SUM(Table8[[#This Row],[X.1]:[X.20]])</f>
        <v>79</v>
      </c>
      <c r="W107" s="14" t="str">
        <f t="shared" si="5"/>
        <v>Tinggi</v>
      </c>
      <c r="X107" s="20">
        <v>4</v>
      </c>
      <c r="Y107" s="1">
        <v>3</v>
      </c>
      <c r="Z107" s="1">
        <v>2</v>
      </c>
      <c r="AA107" s="1">
        <v>3</v>
      </c>
      <c r="AB107" s="1">
        <v>2</v>
      </c>
      <c r="AC107" s="1">
        <v>4</v>
      </c>
      <c r="AD107" s="1">
        <v>2</v>
      </c>
      <c r="AE107" s="1">
        <v>3</v>
      </c>
      <c r="AF107" s="1">
        <v>3</v>
      </c>
      <c r="AG107" s="1">
        <v>2</v>
      </c>
      <c r="AH107" s="12">
        <v>2</v>
      </c>
      <c r="AI107" s="1">
        <v>2</v>
      </c>
      <c r="AJ107" s="1">
        <v>3</v>
      </c>
      <c r="AK107" s="1">
        <v>2</v>
      </c>
      <c r="AL107" s="1">
        <v>4</v>
      </c>
      <c r="AM107" s="18">
        <v>2</v>
      </c>
      <c r="AN107" s="28">
        <f t="shared" si="7"/>
        <v>39</v>
      </c>
      <c r="AO107" s="27" t="str">
        <f t="shared" si="6"/>
        <v>Sedang</v>
      </c>
      <c r="AP107" s="20">
        <v>1</v>
      </c>
      <c r="AQ107" s="117" t="s">
        <v>45</v>
      </c>
      <c r="AR107" s="23">
        <v>2</v>
      </c>
      <c r="AS107" s="24">
        <v>2020</v>
      </c>
      <c r="AT107" s="126">
        <v>22</v>
      </c>
      <c r="AU107">
        <v>4</v>
      </c>
      <c r="AV107" s="154" t="s">
        <v>609</v>
      </c>
    </row>
    <row r="108" spans="1:48" ht="13" thickBot="1" x14ac:dyDescent="0.3">
      <c r="A108" s="17">
        <v>106</v>
      </c>
      <c r="B108" s="1">
        <v>3</v>
      </c>
      <c r="C108" s="1">
        <v>3</v>
      </c>
      <c r="D108" s="1">
        <v>1</v>
      </c>
      <c r="E108" s="10">
        <v>2</v>
      </c>
      <c r="F108" s="10">
        <v>2</v>
      </c>
      <c r="G108" s="1">
        <v>3</v>
      </c>
      <c r="H108" s="1">
        <v>1</v>
      </c>
      <c r="I108" s="1">
        <v>3</v>
      </c>
      <c r="J108" s="1">
        <v>1</v>
      </c>
      <c r="K108" s="10">
        <v>1</v>
      </c>
      <c r="L108" s="1">
        <v>1</v>
      </c>
      <c r="M108" s="1">
        <v>3</v>
      </c>
      <c r="N108" s="1">
        <v>1</v>
      </c>
      <c r="O108" s="1">
        <v>1</v>
      </c>
      <c r="P108" s="1">
        <v>2</v>
      </c>
      <c r="Q108" s="1">
        <v>4</v>
      </c>
      <c r="R108" s="1">
        <v>1</v>
      </c>
      <c r="S108" s="10">
        <v>1</v>
      </c>
      <c r="T108" s="10">
        <v>1</v>
      </c>
      <c r="U108" s="6">
        <v>3</v>
      </c>
      <c r="V108" s="26">
        <f>SUM(Table8[[#This Row],[X.1]:[X.20]])</f>
        <v>38</v>
      </c>
      <c r="W108" s="14" t="str">
        <f t="shared" si="5"/>
        <v>Sangat Rendah</v>
      </c>
      <c r="X108" s="20">
        <v>1</v>
      </c>
      <c r="Y108" s="1">
        <v>2</v>
      </c>
      <c r="Z108" s="1">
        <v>1</v>
      </c>
      <c r="AA108" s="1">
        <v>1</v>
      </c>
      <c r="AB108" s="1">
        <v>2</v>
      </c>
      <c r="AC108" s="1">
        <v>2</v>
      </c>
      <c r="AD108" s="1">
        <v>1</v>
      </c>
      <c r="AE108" s="1">
        <v>1</v>
      </c>
      <c r="AF108" s="1">
        <v>1</v>
      </c>
      <c r="AG108" s="1">
        <v>3</v>
      </c>
      <c r="AH108" s="12">
        <v>2</v>
      </c>
      <c r="AI108" s="1">
        <v>2</v>
      </c>
      <c r="AJ108" s="1">
        <v>1</v>
      </c>
      <c r="AK108" s="1">
        <v>1</v>
      </c>
      <c r="AL108" s="1">
        <v>1</v>
      </c>
      <c r="AM108" s="18">
        <v>1</v>
      </c>
      <c r="AN108" s="28">
        <f t="shared" si="7"/>
        <v>22</v>
      </c>
      <c r="AO108" s="27" t="str">
        <f t="shared" si="6"/>
        <v>Sangat Rendah</v>
      </c>
      <c r="AP108" s="20">
        <v>1</v>
      </c>
      <c r="AQ108" s="117" t="s">
        <v>45</v>
      </c>
      <c r="AR108" s="23">
        <v>1</v>
      </c>
      <c r="AS108" s="24">
        <v>2020</v>
      </c>
      <c r="AT108" s="126">
        <v>21</v>
      </c>
      <c r="AU108">
        <v>3</v>
      </c>
      <c r="AV108" s="154" t="s">
        <v>609</v>
      </c>
    </row>
    <row r="109" spans="1:48" ht="13" thickBot="1" x14ac:dyDescent="0.3">
      <c r="A109" s="17">
        <v>107</v>
      </c>
      <c r="B109" s="1">
        <v>5</v>
      </c>
      <c r="C109" s="1">
        <v>5</v>
      </c>
      <c r="D109" s="1">
        <v>3</v>
      </c>
      <c r="E109" s="10">
        <v>2</v>
      </c>
      <c r="F109" s="10">
        <v>3</v>
      </c>
      <c r="G109" s="1">
        <v>3</v>
      </c>
      <c r="H109" s="1">
        <v>3</v>
      </c>
      <c r="I109" s="1">
        <v>5</v>
      </c>
      <c r="J109" s="1">
        <v>5</v>
      </c>
      <c r="K109" s="10">
        <v>5</v>
      </c>
      <c r="L109" s="1">
        <v>1</v>
      </c>
      <c r="M109" s="1">
        <v>1</v>
      </c>
      <c r="N109" s="1">
        <v>5</v>
      </c>
      <c r="O109" s="1">
        <v>1</v>
      </c>
      <c r="P109" s="1">
        <v>3</v>
      </c>
      <c r="Q109" s="1">
        <v>5</v>
      </c>
      <c r="R109" s="1">
        <v>3</v>
      </c>
      <c r="S109" s="10">
        <v>4</v>
      </c>
      <c r="T109" s="10">
        <v>4</v>
      </c>
      <c r="U109" s="6">
        <v>3</v>
      </c>
      <c r="V109" s="26">
        <f>SUM(Table8[[#This Row],[X.1]:[X.20]])</f>
        <v>69</v>
      </c>
      <c r="W109" s="14" t="str">
        <f t="shared" si="5"/>
        <v>Tinggi</v>
      </c>
      <c r="X109" s="20">
        <v>4</v>
      </c>
      <c r="Y109" s="1">
        <v>2</v>
      </c>
      <c r="Z109" s="1">
        <v>1</v>
      </c>
      <c r="AA109" s="1">
        <v>3</v>
      </c>
      <c r="AB109" s="1">
        <v>2</v>
      </c>
      <c r="AC109" s="1">
        <v>4</v>
      </c>
      <c r="AD109" s="1">
        <v>3</v>
      </c>
      <c r="AE109" s="1">
        <v>4</v>
      </c>
      <c r="AF109" s="1">
        <v>4</v>
      </c>
      <c r="AG109" s="1">
        <v>4</v>
      </c>
      <c r="AH109" s="12">
        <v>2</v>
      </c>
      <c r="AI109" s="1">
        <v>2</v>
      </c>
      <c r="AJ109" s="1">
        <v>2</v>
      </c>
      <c r="AK109" s="1">
        <v>2</v>
      </c>
      <c r="AL109" s="1">
        <v>4</v>
      </c>
      <c r="AM109" s="18">
        <v>1</v>
      </c>
      <c r="AN109" s="28">
        <f t="shared" si="7"/>
        <v>40</v>
      </c>
      <c r="AO109" s="27" t="str">
        <f t="shared" si="6"/>
        <v>Tinggi</v>
      </c>
      <c r="AP109" s="20">
        <v>1</v>
      </c>
      <c r="AQ109" s="117" t="s">
        <v>45</v>
      </c>
      <c r="AR109" s="23">
        <v>1</v>
      </c>
      <c r="AS109" s="24">
        <v>2020</v>
      </c>
      <c r="AT109" s="126">
        <v>21</v>
      </c>
      <c r="AU109">
        <v>3</v>
      </c>
      <c r="AV109" s="154" t="s">
        <v>609</v>
      </c>
    </row>
    <row r="110" spans="1:48" ht="13" thickBot="1" x14ac:dyDescent="0.3">
      <c r="A110" s="17">
        <v>108</v>
      </c>
      <c r="B110" s="1">
        <v>3</v>
      </c>
      <c r="C110" s="1">
        <v>3</v>
      </c>
      <c r="D110" s="1">
        <v>3</v>
      </c>
      <c r="E110" s="10">
        <v>3</v>
      </c>
      <c r="F110" s="10">
        <v>4</v>
      </c>
      <c r="G110" s="1">
        <v>3</v>
      </c>
      <c r="H110" s="1">
        <v>3</v>
      </c>
      <c r="I110" s="1">
        <v>3</v>
      </c>
      <c r="J110" s="1">
        <v>2</v>
      </c>
      <c r="K110" s="10">
        <v>2</v>
      </c>
      <c r="L110" s="1">
        <v>2</v>
      </c>
      <c r="M110" s="1">
        <v>3</v>
      </c>
      <c r="N110" s="1">
        <v>4</v>
      </c>
      <c r="O110" s="1">
        <v>2</v>
      </c>
      <c r="P110" s="1">
        <v>3</v>
      </c>
      <c r="Q110" s="1">
        <v>2</v>
      </c>
      <c r="R110" s="1">
        <v>2</v>
      </c>
      <c r="S110" s="10">
        <v>2</v>
      </c>
      <c r="T110" s="10">
        <v>3</v>
      </c>
      <c r="U110" s="6">
        <v>4</v>
      </c>
      <c r="V110" s="26">
        <f>SUM(Table8[[#This Row],[X.1]:[X.20]])</f>
        <v>56</v>
      </c>
      <c r="W110" s="14" t="str">
        <f t="shared" si="5"/>
        <v>Sedang</v>
      </c>
      <c r="X110" s="20">
        <v>3</v>
      </c>
      <c r="Y110" s="1">
        <v>3</v>
      </c>
      <c r="Z110" s="1">
        <v>2</v>
      </c>
      <c r="AA110" s="1">
        <v>1</v>
      </c>
      <c r="AB110" s="1">
        <v>3</v>
      </c>
      <c r="AC110" s="1">
        <v>4</v>
      </c>
      <c r="AD110" s="1">
        <v>2</v>
      </c>
      <c r="AE110" s="1">
        <v>4</v>
      </c>
      <c r="AF110" s="1">
        <v>1</v>
      </c>
      <c r="AG110" s="1">
        <v>2</v>
      </c>
      <c r="AH110" s="12">
        <v>2</v>
      </c>
      <c r="AI110" s="1">
        <v>2</v>
      </c>
      <c r="AJ110" s="1">
        <v>3</v>
      </c>
      <c r="AK110" s="1">
        <v>2</v>
      </c>
      <c r="AL110" s="1">
        <v>2</v>
      </c>
      <c r="AM110" s="18">
        <v>2</v>
      </c>
      <c r="AN110" s="28">
        <f t="shared" si="7"/>
        <v>35</v>
      </c>
      <c r="AO110" s="27" t="str">
        <f t="shared" si="6"/>
        <v>Sedang</v>
      </c>
      <c r="AP110" s="20">
        <v>1</v>
      </c>
      <c r="AQ110" s="117" t="s">
        <v>45</v>
      </c>
      <c r="AR110" s="23">
        <v>1</v>
      </c>
      <c r="AS110" s="24">
        <v>2020</v>
      </c>
      <c r="AT110" s="126">
        <v>21</v>
      </c>
      <c r="AU110">
        <v>3</v>
      </c>
      <c r="AV110" s="154" t="s">
        <v>609</v>
      </c>
    </row>
    <row r="111" spans="1:48" ht="13" thickBot="1" x14ac:dyDescent="0.3">
      <c r="A111" s="17">
        <v>109</v>
      </c>
      <c r="B111" s="1">
        <v>3</v>
      </c>
      <c r="C111" s="1">
        <v>4</v>
      </c>
      <c r="D111" s="1">
        <v>4</v>
      </c>
      <c r="E111" s="10">
        <v>3</v>
      </c>
      <c r="F111" s="10">
        <v>4</v>
      </c>
      <c r="G111" s="1">
        <v>4</v>
      </c>
      <c r="H111" s="1">
        <v>3</v>
      </c>
      <c r="I111" s="1">
        <v>4</v>
      </c>
      <c r="J111" s="1">
        <v>4</v>
      </c>
      <c r="K111" s="10">
        <v>3</v>
      </c>
      <c r="L111" s="1">
        <v>4</v>
      </c>
      <c r="M111" s="1">
        <v>4</v>
      </c>
      <c r="N111" s="1">
        <v>4</v>
      </c>
      <c r="O111" s="1">
        <v>3</v>
      </c>
      <c r="P111" s="1">
        <v>4</v>
      </c>
      <c r="Q111" s="1">
        <v>4</v>
      </c>
      <c r="R111" s="1">
        <v>4</v>
      </c>
      <c r="S111" s="10">
        <v>4</v>
      </c>
      <c r="T111" s="10">
        <v>4</v>
      </c>
      <c r="U111" s="6">
        <v>3</v>
      </c>
      <c r="V111" s="26">
        <f>SUM(Table8[[#This Row],[X.1]:[X.20]])</f>
        <v>74</v>
      </c>
      <c r="W111" s="14" t="str">
        <f t="shared" si="5"/>
        <v>Tinggi</v>
      </c>
      <c r="X111" s="20">
        <v>4</v>
      </c>
      <c r="Y111" s="1">
        <v>2</v>
      </c>
      <c r="Z111" s="1">
        <v>2</v>
      </c>
      <c r="AA111" s="1">
        <v>3</v>
      </c>
      <c r="AB111" s="1">
        <v>2</v>
      </c>
      <c r="AC111" s="1">
        <v>3</v>
      </c>
      <c r="AD111" s="1">
        <v>2</v>
      </c>
      <c r="AE111" s="1">
        <v>3</v>
      </c>
      <c r="AF111" s="1">
        <v>2</v>
      </c>
      <c r="AG111" s="1">
        <v>2</v>
      </c>
      <c r="AH111" s="12">
        <v>2</v>
      </c>
      <c r="AI111" s="1">
        <v>3</v>
      </c>
      <c r="AJ111" s="1">
        <v>3</v>
      </c>
      <c r="AK111" s="1">
        <v>3</v>
      </c>
      <c r="AL111" s="1">
        <v>3</v>
      </c>
      <c r="AM111" s="18">
        <v>3</v>
      </c>
      <c r="AN111" s="28">
        <f t="shared" si="7"/>
        <v>38</v>
      </c>
      <c r="AO111" s="27" t="str">
        <f t="shared" si="6"/>
        <v>Sedang</v>
      </c>
      <c r="AP111" s="20">
        <v>1</v>
      </c>
      <c r="AQ111" s="117" t="s">
        <v>45</v>
      </c>
      <c r="AR111" s="23">
        <v>1</v>
      </c>
      <c r="AS111" s="24">
        <v>2020</v>
      </c>
      <c r="AT111" s="126">
        <v>21</v>
      </c>
      <c r="AU111">
        <v>3</v>
      </c>
      <c r="AV111" s="154" t="s">
        <v>609</v>
      </c>
    </row>
    <row r="112" spans="1:48" ht="13" thickBot="1" x14ac:dyDescent="0.3">
      <c r="A112" s="17">
        <v>110</v>
      </c>
      <c r="B112" s="1">
        <v>3</v>
      </c>
      <c r="C112" s="1">
        <v>3</v>
      </c>
      <c r="D112" s="1">
        <v>1</v>
      </c>
      <c r="E112" s="10">
        <v>3</v>
      </c>
      <c r="F112" s="10">
        <v>1</v>
      </c>
      <c r="G112" s="1">
        <v>1</v>
      </c>
      <c r="H112" s="1">
        <v>1</v>
      </c>
      <c r="I112" s="1">
        <v>3</v>
      </c>
      <c r="J112" s="1">
        <v>1</v>
      </c>
      <c r="K112" s="10">
        <v>3</v>
      </c>
      <c r="L112" s="1">
        <v>3</v>
      </c>
      <c r="M112" s="1">
        <v>3</v>
      </c>
      <c r="N112" s="1">
        <v>2</v>
      </c>
      <c r="O112" s="1">
        <v>1</v>
      </c>
      <c r="P112" s="1">
        <v>1</v>
      </c>
      <c r="Q112" s="1">
        <v>2</v>
      </c>
      <c r="R112" s="1">
        <v>3</v>
      </c>
      <c r="S112" s="10">
        <v>1</v>
      </c>
      <c r="T112" s="10">
        <v>1</v>
      </c>
      <c r="U112" s="6">
        <v>3</v>
      </c>
      <c r="V112" s="26">
        <f>SUM(Table8[[#This Row],[X.1]:[X.20]])</f>
        <v>40</v>
      </c>
      <c r="W112" s="14" t="str">
        <f t="shared" si="5"/>
        <v>Rendah</v>
      </c>
      <c r="X112" s="20">
        <v>2</v>
      </c>
      <c r="Y112" s="1">
        <v>3</v>
      </c>
      <c r="Z112" s="1">
        <v>1</v>
      </c>
      <c r="AA112" s="1">
        <v>1</v>
      </c>
      <c r="AB112" s="1">
        <v>2</v>
      </c>
      <c r="AC112" s="1">
        <v>3</v>
      </c>
      <c r="AD112" s="1">
        <v>1</v>
      </c>
      <c r="AE112" s="1">
        <v>1</v>
      </c>
      <c r="AF112" s="1">
        <v>2</v>
      </c>
      <c r="AG112" s="1">
        <v>1</v>
      </c>
      <c r="AH112" s="12">
        <v>3</v>
      </c>
      <c r="AI112" s="1">
        <v>1</v>
      </c>
      <c r="AJ112" s="1">
        <v>1</v>
      </c>
      <c r="AK112" s="1">
        <v>1</v>
      </c>
      <c r="AL112" s="1">
        <v>1</v>
      </c>
      <c r="AM112" s="18">
        <v>1</v>
      </c>
      <c r="AN112" s="28">
        <f t="shared" si="7"/>
        <v>23</v>
      </c>
      <c r="AO112" s="27" t="str">
        <f t="shared" si="6"/>
        <v>Sangat Rendah</v>
      </c>
      <c r="AP112" s="20">
        <v>1</v>
      </c>
      <c r="AQ112" s="117" t="s">
        <v>45</v>
      </c>
      <c r="AR112" s="23">
        <v>1</v>
      </c>
      <c r="AS112" s="24">
        <v>2020</v>
      </c>
      <c r="AT112" s="126">
        <v>22</v>
      </c>
      <c r="AU112">
        <v>4</v>
      </c>
      <c r="AV112" s="154" t="s">
        <v>609</v>
      </c>
    </row>
    <row r="113" spans="1:48" ht="13" thickBot="1" x14ac:dyDescent="0.3">
      <c r="A113" s="17">
        <v>111</v>
      </c>
      <c r="B113" s="1">
        <v>3</v>
      </c>
      <c r="C113" s="1">
        <v>3</v>
      </c>
      <c r="D113" s="1">
        <v>2</v>
      </c>
      <c r="E113" s="10">
        <v>3</v>
      </c>
      <c r="F113" s="10">
        <v>2</v>
      </c>
      <c r="G113" s="1">
        <v>2</v>
      </c>
      <c r="H113" s="1">
        <v>2</v>
      </c>
      <c r="I113" s="1">
        <v>2</v>
      </c>
      <c r="J113" s="1">
        <v>2</v>
      </c>
      <c r="K113" s="10">
        <v>1</v>
      </c>
      <c r="L113" s="1">
        <v>2</v>
      </c>
      <c r="M113" s="1">
        <v>3</v>
      </c>
      <c r="N113" s="1">
        <v>2</v>
      </c>
      <c r="O113" s="1">
        <v>3</v>
      </c>
      <c r="P113" s="1">
        <v>2</v>
      </c>
      <c r="Q113" s="1">
        <v>2</v>
      </c>
      <c r="R113" s="1">
        <v>2</v>
      </c>
      <c r="S113" s="10">
        <v>4</v>
      </c>
      <c r="T113" s="10">
        <v>2</v>
      </c>
      <c r="U113" s="6">
        <v>2</v>
      </c>
      <c r="V113" s="26">
        <f>SUM(Table8[[#This Row],[X.1]:[X.20]])</f>
        <v>46</v>
      </c>
      <c r="W113" s="14" t="str">
        <f t="shared" si="5"/>
        <v>Rendah</v>
      </c>
      <c r="X113" s="20">
        <v>2</v>
      </c>
      <c r="Y113" s="1">
        <v>3</v>
      </c>
      <c r="Z113" s="1">
        <v>1</v>
      </c>
      <c r="AA113" s="1">
        <v>2</v>
      </c>
      <c r="AB113" s="1">
        <v>2</v>
      </c>
      <c r="AC113" s="1">
        <v>4</v>
      </c>
      <c r="AD113" s="1">
        <v>1</v>
      </c>
      <c r="AE113" s="1">
        <v>2</v>
      </c>
      <c r="AF113" s="1">
        <v>2</v>
      </c>
      <c r="AG113" s="1">
        <v>2</v>
      </c>
      <c r="AH113" s="12">
        <v>2</v>
      </c>
      <c r="AI113" s="1">
        <v>2</v>
      </c>
      <c r="AJ113" s="1">
        <v>2</v>
      </c>
      <c r="AK113" s="1">
        <v>1</v>
      </c>
      <c r="AL113" s="1">
        <v>3</v>
      </c>
      <c r="AM113" s="18">
        <v>3</v>
      </c>
      <c r="AN113" s="28">
        <f t="shared" si="7"/>
        <v>32</v>
      </c>
      <c r="AO113" s="27" t="str">
        <f t="shared" si="6"/>
        <v>Sedang</v>
      </c>
      <c r="AP113" s="20">
        <v>1</v>
      </c>
      <c r="AQ113" s="117" t="s">
        <v>45</v>
      </c>
      <c r="AR113" s="23">
        <v>2</v>
      </c>
      <c r="AS113" s="24">
        <v>2021</v>
      </c>
      <c r="AT113" s="126">
        <v>19</v>
      </c>
      <c r="AU113">
        <v>1</v>
      </c>
      <c r="AV113" s="154" t="s">
        <v>610</v>
      </c>
    </row>
    <row r="114" spans="1:48" ht="13" thickBot="1" x14ac:dyDescent="0.3">
      <c r="A114" s="17">
        <v>112</v>
      </c>
      <c r="B114" s="1">
        <v>2</v>
      </c>
      <c r="C114" s="1">
        <v>3</v>
      </c>
      <c r="D114" s="1">
        <v>1</v>
      </c>
      <c r="E114" s="10">
        <v>4</v>
      </c>
      <c r="F114" s="10">
        <v>1</v>
      </c>
      <c r="G114" s="1">
        <v>5</v>
      </c>
      <c r="H114" s="1">
        <v>3</v>
      </c>
      <c r="I114" s="1">
        <v>5</v>
      </c>
      <c r="J114" s="1">
        <v>3</v>
      </c>
      <c r="K114" s="10">
        <v>3</v>
      </c>
      <c r="L114" s="1">
        <v>4</v>
      </c>
      <c r="M114" s="1">
        <v>1</v>
      </c>
      <c r="N114" s="1">
        <v>1</v>
      </c>
      <c r="O114" s="1">
        <v>1</v>
      </c>
      <c r="P114" s="1">
        <v>2</v>
      </c>
      <c r="Q114" s="1">
        <v>5</v>
      </c>
      <c r="R114" s="1">
        <v>5</v>
      </c>
      <c r="S114" s="10">
        <v>5</v>
      </c>
      <c r="T114" s="10">
        <v>5</v>
      </c>
      <c r="U114" s="6">
        <v>5</v>
      </c>
      <c r="V114" s="26">
        <f>SUM(Table8[[#This Row],[X.1]:[X.20]])</f>
        <v>64</v>
      </c>
      <c r="W114" s="14" t="str">
        <f t="shared" si="5"/>
        <v>Sedang</v>
      </c>
      <c r="X114" s="20">
        <v>3</v>
      </c>
      <c r="Y114" s="1">
        <v>1</v>
      </c>
      <c r="Z114" s="1">
        <v>1</v>
      </c>
      <c r="AA114" s="1">
        <v>1</v>
      </c>
      <c r="AB114" s="1">
        <v>1</v>
      </c>
      <c r="AC114" s="1">
        <v>1</v>
      </c>
      <c r="AD114" s="1">
        <v>1</v>
      </c>
      <c r="AE114" s="1">
        <v>1</v>
      </c>
      <c r="AF114" s="1">
        <v>1</v>
      </c>
      <c r="AG114" s="1">
        <v>1</v>
      </c>
      <c r="AH114" s="12">
        <v>4</v>
      </c>
      <c r="AI114" s="1">
        <v>3</v>
      </c>
      <c r="AJ114" s="1">
        <v>1</v>
      </c>
      <c r="AK114" s="1">
        <v>1</v>
      </c>
      <c r="AL114" s="1">
        <v>1</v>
      </c>
      <c r="AM114" s="18">
        <v>1</v>
      </c>
      <c r="AN114" s="28">
        <f t="shared" si="7"/>
        <v>20</v>
      </c>
      <c r="AO114" s="27" t="str">
        <f t="shared" si="6"/>
        <v>Sangat Rendah</v>
      </c>
      <c r="AP114" s="20">
        <v>2</v>
      </c>
      <c r="AQ114" s="117" t="s">
        <v>55</v>
      </c>
      <c r="AR114" s="23">
        <v>1</v>
      </c>
      <c r="AS114" s="24">
        <v>2020</v>
      </c>
      <c r="AT114" s="126">
        <v>24</v>
      </c>
      <c r="AU114">
        <v>6</v>
      </c>
      <c r="AV114" s="154" t="s">
        <v>611</v>
      </c>
    </row>
    <row r="115" spans="1:48" ht="13" thickBot="1" x14ac:dyDescent="0.3">
      <c r="A115" s="17">
        <v>113</v>
      </c>
      <c r="B115" s="1">
        <v>4</v>
      </c>
      <c r="C115" s="1">
        <v>3</v>
      </c>
      <c r="D115" s="1">
        <v>5</v>
      </c>
      <c r="E115" s="10">
        <v>4</v>
      </c>
      <c r="F115" s="10">
        <v>2</v>
      </c>
      <c r="G115" s="1">
        <v>4</v>
      </c>
      <c r="H115" s="1">
        <v>3</v>
      </c>
      <c r="I115" s="1">
        <v>3</v>
      </c>
      <c r="J115" s="1">
        <v>3</v>
      </c>
      <c r="K115" s="10">
        <v>4</v>
      </c>
      <c r="L115" s="1">
        <v>4</v>
      </c>
      <c r="M115" s="1">
        <v>3</v>
      </c>
      <c r="N115" s="1">
        <v>3</v>
      </c>
      <c r="O115" s="1">
        <v>3</v>
      </c>
      <c r="P115" s="1">
        <v>4</v>
      </c>
      <c r="Q115" s="1">
        <v>4</v>
      </c>
      <c r="R115" s="1">
        <v>4</v>
      </c>
      <c r="S115" s="10">
        <v>2</v>
      </c>
      <c r="T115" s="10">
        <v>2</v>
      </c>
      <c r="U115" s="6">
        <v>4</v>
      </c>
      <c r="V115" s="26">
        <f>SUM(Table8[[#This Row],[X.1]:[X.20]])</f>
        <v>68</v>
      </c>
      <c r="W115" s="14" t="str">
        <f t="shared" si="5"/>
        <v>Tinggi</v>
      </c>
      <c r="X115" s="20">
        <v>4</v>
      </c>
      <c r="Y115" s="1">
        <v>2</v>
      </c>
      <c r="Z115" s="1">
        <v>3</v>
      </c>
      <c r="AA115" s="1">
        <v>2</v>
      </c>
      <c r="AB115" s="1">
        <v>4</v>
      </c>
      <c r="AC115" s="1">
        <v>4</v>
      </c>
      <c r="AD115" s="1">
        <v>2</v>
      </c>
      <c r="AE115" s="1">
        <v>1</v>
      </c>
      <c r="AF115" s="1">
        <v>4</v>
      </c>
      <c r="AG115" s="1">
        <v>3</v>
      </c>
      <c r="AH115" s="12">
        <v>1</v>
      </c>
      <c r="AI115" s="1">
        <v>3</v>
      </c>
      <c r="AJ115" s="1">
        <v>3</v>
      </c>
      <c r="AK115" s="1">
        <v>1</v>
      </c>
      <c r="AL115" s="1">
        <v>1</v>
      </c>
      <c r="AM115" s="18">
        <v>2</v>
      </c>
      <c r="AN115" s="28">
        <f t="shared" si="7"/>
        <v>36</v>
      </c>
      <c r="AO115" s="27" t="str">
        <f t="shared" si="6"/>
        <v>Sedang</v>
      </c>
      <c r="AP115" s="20">
        <v>2</v>
      </c>
      <c r="AQ115" s="117" t="s">
        <v>55</v>
      </c>
      <c r="AR115" s="23">
        <v>1</v>
      </c>
      <c r="AS115" s="24">
        <v>2020</v>
      </c>
      <c r="AT115" s="126">
        <v>23</v>
      </c>
      <c r="AU115">
        <v>5</v>
      </c>
      <c r="AV115" s="154" t="s">
        <v>611</v>
      </c>
    </row>
    <row r="116" spans="1:48" ht="13" thickBot="1" x14ac:dyDescent="0.3">
      <c r="A116" s="17">
        <v>114</v>
      </c>
      <c r="B116" s="1">
        <v>3</v>
      </c>
      <c r="C116" s="1">
        <v>2</v>
      </c>
      <c r="D116" s="1">
        <v>2</v>
      </c>
      <c r="E116" s="10">
        <v>5</v>
      </c>
      <c r="F116" s="10">
        <v>2</v>
      </c>
      <c r="G116" s="1">
        <v>3</v>
      </c>
      <c r="H116" s="1">
        <v>2</v>
      </c>
      <c r="I116" s="1">
        <v>2</v>
      </c>
      <c r="J116" s="1">
        <v>2</v>
      </c>
      <c r="K116" s="10">
        <v>2</v>
      </c>
      <c r="L116" s="1">
        <v>2</v>
      </c>
      <c r="M116" s="1">
        <v>2</v>
      </c>
      <c r="N116" s="1">
        <v>2</v>
      </c>
      <c r="O116" s="1">
        <v>3</v>
      </c>
      <c r="P116" s="1">
        <v>2</v>
      </c>
      <c r="Q116" s="1">
        <v>3</v>
      </c>
      <c r="R116" s="1">
        <v>3</v>
      </c>
      <c r="S116" s="10">
        <v>3</v>
      </c>
      <c r="T116" s="10">
        <v>4</v>
      </c>
      <c r="U116" s="6">
        <v>2</v>
      </c>
      <c r="V116" s="26">
        <f>SUM(Table8[[#This Row],[X.1]:[X.20]])</f>
        <v>51</v>
      </c>
      <c r="W116" s="14" t="str">
        <f t="shared" si="5"/>
        <v>Rendah</v>
      </c>
      <c r="X116" s="20">
        <v>2</v>
      </c>
      <c r="Y116" s="1">
        <v>2</v>
      </c>
      <c r="Z116" s="1">
        <v>2</v>
      </c>
      <c r="AA116" s="1">
        <v>2</v>
      </c>
      <c r="AB116" s="1">
        <v>1</v>
      </c>
      <c r="AC116" s="1">
        <v>3</v>
      </c>
      <c r="AD116" s="1">
        <v>2</v>
      </c>
      <c r="AE116" s="1">
        <v>1</v>
      </c>
      <c r="AF116" s="1">
        <v>2</v>
      </c>
      <c r="AG116" s="1">
        <v>2</v>
      </c>
      <c r="AH116" s="12">
        <v>3</v>
      </c>
      <c r="AI116" s="1">
        <v>2</v>
      </c>
      <c r="AJ116" s="1">
        <v>2</v>
      </c>
      <c r="AK116" s="1">
        <v>1</v>
      </c>
      <c r="AL116" s="1">
        <v>2</v>
      </c>
      <c r="AM116" s="18">
        <v>3</v>
      </c>
      <c r="AN116" s="28">
        <f t="shared" si="7"/>
        <v>30</v>
      </c>
      <c r="AO116" s="27" t="str">
        <f t="shared" si="6"/>
        <v>Rendah</v>
      </c>
      <c r="AP116" s="20">
        <v>2</v>
      </c>
      <c r="AQ116" s="117" t="s">
        <v>55</v>
      </c>
      <c r="AR116" s="23">
        <v>1</v>
      </c>
      <c r="AS116" s="24">
        <v>2020</v>
      </c>
      <c r="AT116" s="126">
        <v>21</v>
      </c>
      <c r="AU116">
        <v>3</v>
      </c>
      <c r="AV116" s="154" t="s">
        <v>611</v>
      </c>
    </row>
    <row r="117" spans="1:48" ht="13" thickBot="1" x14ac:dyDescent="0.3">
      <c r="A117" s="17">
        <v>115</v>
      </c>
      <c r="B117" s="1">
        <v>5</v>
      </c>
      <c r="C117" s="1">
        <v>5</v>
      </c>
      <c r="D117" s="1">
        <v>1</v>
      </c>
      <c r="E117" s="10">
        <v>1</v>
      </c>
      <c r="F117" s="10">
        <v>1</v>
      </c>
      <c r="G117" s="1">
        <v>5</v>
      </c>
      <c r="H117" s="1">
        <v>5</v>
      </c>
      <c r="I117" s="1">
        <v>5</v>
      </c>
      <c r="J117" s="1">
        <v>5</v>
      </c>
      <c r="K117" s="10">
        <v>1</v>
      </c>
      <c r="L117" s="1">
        <v>5</v>
      </c>
      <c r="M117" s="1">
        <v>5</v>
      </c>
      <c r="N117" s="1">
        <v>5</v>
      </c>
      <c r="O117" s="1">
        <v>5</v>
      </c>
      <c r="P117" s="1">
        <v>5</v>
      </c>
      <c r="Q117" s="1">
        <v>3</v>
      </c>
      <c r="R117" s="1">
        <v>5</v>
      </c>
      <c r="S117" s="10">
        <v>1</v>
      </c>
      <c r="T117" s="10">
        <v>1</v>
      </c>
      <c r="U117" s="6">
        <v>1</v>
      </c>
      <c r="V117" s="26">
        <f>SUM(Table8[[#This Row],[X.1]:[X.20]])</f>
        <v>70</v>
      </c>
      <c r="W117" s="14" t="str">
        <f t="shared" si="5"/>
        <v>Tinggi</v>
      </c>
      <c r="X117" s="20">
        <v>4</v>
      </c>
      <c r="Y117" s="1">
        <v>4</v>
      </c>
      <c r="Z117" s="1">
        <v>4</v>
      </c>
      <c r="AA117" s="1">
        <v>4</v>
      </c>
      <c r="AB117" s="1">
        <v>4</v>
      </c>
      <c r="AC117" s="1">
        <v>4</v>
      </c>
      <c r="AD117" s="1">
        <v>4</v>
      </c>
      <c r="AE117" s="1">
        <v>4</v>
      </c>
      <c r="AF117" s="1">
        <v>4</v>
      </c>
      <c r="AG117" s="1">
        <v>4</v>
      </c>
      <c r="AH117" s="12">
        <v>4</v>
      </c>
      <c r="AI117" s="1">
        <v>4</v>
      </c>
      <c r="AJ117" s="1">
        <v>4</v>
      </c>
      <c r="AK117" s="1">
        <v>1</v>
      </c>
      <c r="AL117" s="1">
        <v>4</v>
      </c>
      <c r="AM117" s="18">
        <v>4</v>
      </c>
      <c r="AN117" s="28">
        <f t="shared" si="7"/>
        <v>57</v>
      </c>
      <c r="AO117" s="27" t="str">
        <f t="shared" si="6"/>
        <v>Sangat Tinggi</v>
      </c>
      <c r="AP117" s="20">
        <v>2</v>
      </c>
      <c r="AQ117" s="117" t="s">
        <v>55</v>
      </c>
      <c r="AR117" s="23">
        <v>1</v>
      </c>
      <c r="AS117" s="24">
        <v>2020</v>
      </c>
      <c r="AT117" s="126">
        <v>22</v>
      </c>
      <c r="AU117">
        <v>4</v>
      </c>
      <c r="AV117" s="154" t="s">
        <v>609</v>
      </c>
    </row>
    <row r="118" spans="1:48" ht="13" thickBot="1" x14ac:dyDescent="0.3">
      <c r="A118" s="17">
        <v>116</v>
      </c>
      <c r="B118" s="1">
        <v>3</v>
      </c>
      <c r="C118" s="1">
        <v>3</v>
      </c>
      <c r="D118" s="1">
        <v>3</v>
      </c>
      <c r="E118" s="10">
        <v>3</v>
      </c>
      <c r="F118" s="10">
        <v>2</v>
      </c>
      <c r="G118" s="1">
        <v>2</v>
      </c>
      <c r="H118" s="1">
        <v>4</v>
      </c>
      <c r="I118" s="1">
        <v>3</v>
      </c>
      <c r="J118" s="1">
        <v>3</v>
      </c>
      <c r="K118" s="10">
        <v>1</v>
      </c>
      <c r="L118" s="1">
        <v>2</v>
      </c>
      <c r="M118" s="1">
        <v>4</v>
      </c>
      <c r="N118" s="1">
        <v>3</v>
      </c>
      <c r="O118" s="1">
        <v>2</v>
      </c>
      <c r="P118" s="1">
        <v>3</v>
      </c>
      <c r="Q118" s="1">
        <v>4</v>
      </c>
      <c r="R118" s="1">
        <v>3</v>
      </c>
      <c r="S118" s="10">
        <v>1</v>
      </c>
      <c r="T118" s="10">
        <v>2</v>
      </c>
      <c r="U118" s="6">
        <v>4</v>
      </c>
      <c r="V118" s="26">
        <f>SUM(Table8[[#This Row],[X.1]:[X.20]])</f>
        <v>55</v>
      </c>
      <c r="W118" s="14" t="str">
        <f t="shared" si="5"/>
        <v>Sedang</v>
      </c>
      <c r="X118" s="20">
        <v>3</v>
      </c>
      <c r="Y118" s="1">
        <v>2</v>
      </c>
      <c r="Z118" s="1">
        <v>3</v>
      </c>
      <c r="AA118" s="1">
        <v>2</v>
      </c>
      <c r="AB118" s="1">
        <v>1</v>
      </c>
      <c r="AC118" s="1">
        <v>4</v>
      </c>
      <c r="AD118" s="1">
        <v>2</v>
      </c>
      <c r="AE118" s="1">
        <v>3</v>
      </c>
      <c r="AF118" s="1">
        <v>2</v>
      </c>
      <c r="AG118" s="1">
        <v>2</v>
      </c>
      <c r="AH118" s="12">
        <v>2</v>
      </c>
      <c r="AI118" s="1">
        <v>1</v>
      </c>
      <c r="AJ118" s="1">
        <v>3</v>
      </c>
      <c r="AK118" s="1">
        <v>1</v>
      </c>
      <c r="AL118" s="1">
        <v>1</v>
      </c>
      <c r="AM118" s="18">
        <v>2</v>
      </c>
      <c r="AN118" s="28">
        <f t="shared" si="7"/>
        <v>31</v>
      </c>
      <c r="AO118" s="27" t="str">
        <f t="shared" si="6"/>
        <v>Rendah</v>
      </c>
      <c r="AP118" s="20">
        <v>1</v>
      </c>
      <c r="AQ118" s="117" t="s">
        <v>45</v>
      </c>
      <c r="AR118" s="23">
        <v>1</v>
      </c>
      <c r="AS118" s="24">
        <v>2020</v>
      </c>
      <c r="AT118" s="126">
        <v>22</v>
      </c>
      <c r="AU118">
        <v>4</v>
      </c>
      <c r="AV118" s="154" t="s">
        <v>610</v>
      </c>
    </row>
    <row r="119" spans="1:48" ht="13" thickBot="1" x14ac:dyDescent="0.3">
      <c r="A119" s="17">
        <v>117</v>
      </c>
      <c r="B119" s="1">
        <v>3</v>
      </c>
      <c r="C119" s="1">
        <v>3</v>
      </c>
      <c r="D119" s="1">
        <v>3</v>
      </c>
      <c r="E119" s="10">
        <v>3</v>
      </c>
      <c r="F119" s="10">
        <v>3</v>
      </c>
      <c r="G119" s="1">
        <v>3</v>
      </c>
      <c r="H119" s="1">
        <v>3</v>
      </c>
      <c r="I119" s="1">
        <v>3</v>
      </c>
      <c r="J119" s="1">
        <v>3</v>
      </c>
      <c r="K119" s="10">
        <v>3</v>
      </c>
      <c r="L119" s="1">
        <v>2</v>
      </c>
      <c r="M119" s="1">
        <v>3</v>
      </c>
      <c r="N119" s="1">
        <v>3</v>
      </c>
      <c r="O119" s="1">
        <v>2</v>
      </c>
      <c r="P119" s="1">
        <v>3</v>
      </c>
      <c r="Q119" s="1">
        <v>3</v>
      </c>
      <c r="R119" s="1">
        <v>3</v>
      </c>
      <c r="S119" s="10">
        <v>3</v>
      </c>
      <c r="T119" s="10">
        <v>3</v>
      </c>
      <c r="U119" s="6">
        <v>3</v>
      </c>
      <c r="V119" s="26">
        <f>SUM(Table8[[#This Row],[X.1]:[X.20]])</f>
        <v>58</v>
      </c>
      <c r="W119" s="14" t="str">
        <f t="shared" si="5"/>
        <v>Sedang</v>
      </c>
      <c r="X119" s="20">
        <v>3</v>
      </c>
      <c r="Y119" s="1">
        <v>2</v>
      </c>
      <c r="Z119" s="1">
        <v>2</v>
      </c>
      <c r="AA119" s="1">
        <v>2</v>
      </c>
      <c r="AB119" s="1">
        <v>2</v>
      </c>
      <c r="AC119" s="1">
        <v>2</v>
      </c>
      <c r="AD119" s="1">
        <v>2</v>
      </c>
      <c r="AE119" s="1">
        <v>2</v>
      </c>
      <c r="AF119" s="1">
        <v>2</v>
      </c>
      <c r="AG119" s="1">
        <v>2</v>
      </c>
      <c r="AH119" s="12">
        <v>2</v>
      </c>
      <c r="AI119" s="1">
        <v>2</v>
      </c>
      <c r="AJ119" s="1">
        <v>3</v>
      </c>
      <c r="AK119" s="1">
        <v>2</v>
      </c>
      <c r="AL119" s="1">
        <v>2</v>
      </c>
      <c r="AM119" s="18">
        <v>2</v>
      </c>
      <c r="AN119" s="28">
        <f t="shared" si="7"/>
        <v>31</v>
      </c>
      <c r="AO119" s="27" t="str">
        <f t="shared" si="6"/>
        <v>Rendah</v>
      </c>
      <c r="AP119" s="20">
        <v>1</v>
      </c>
      <c r="AQ119" s="117" t="s">
        <v>45</v>
      </c>
      <c r="AR119" s="23">
        <v>1</v>
      </c>
      <c r="AS119" s="24">
        <v>2020</v>
      </c>
      <c r="AT119" s="126">
        <v>22</v>
      </c>
      <c r="AU119">
        <v>4</v>
      </c>
      <c r="AV119" s="154" t="s">
        <v>610</v>
      </c>
    </row>
    <row r="120" spans="1:48" ht="13" thickBot="1" x14ac:dyDescent="0.3">
      <c r="A120" s="17">
        <v>118</v>
      </c>
      <c r="B120" s="1">
        <v>5</v>
      </c>
      <c r="C120" s="1">
        <v>5</v>
      </c>
      <c r="D120" s="1">
        <v>1</v>
      </c>
      <c r="E120" s="10">
        <v>4</v>
      </c>
      <c r="F120" s="10">
        <v>1</v>
      </c>
      <c r="G120" s="1">
        <v>1</v>
      </c>
      <c r="H120" s="1">
        <v>3</v>
      </c>
      <c r="I120" s="1">
        <v>1</v>
      </c>
      <c r="J120" s="1">
        <v>5</v>
      </c>
      <c r="K120" s="10">
        <v>1</v>
      </c>
      <c r="L120" s="1">
        <v>3</v>
      </c>
      <c r="M120" s="1">
        <v>1</v>
      </c>
      <c r="N120" s="1">
        <v>3</v>
      </c>
      <c r="O120" s="1">
        <v>5</v>
      </c>
      <c r="P120" s="1">
        <v>1</v>
      </c>
      <c r="Q120" s="1">
        <v>1</v>
      </c>
      <c r="R120" s="1">
        <v>2</v>
      </c>
      <c r="S120" s="10">
        <v>1</v>
      </c>
      <c r="T120" s="10">
        <v>1</v>
      </c>
      <c r="U120" s="6">
        <v>5</v>
      </c>
      <c r="V120" s="26">
        <f>SUM(Table8[[#This Row],[X.1]:[X.20]])</f>
        <v>50</v>
      </c>
      <c r="W120" s="14" t="str">
        <f t="shared" si="5"/>
        <v>Rendah</v>
      </c>
      <c r="X120" s="20">
        <v>2</v>
      </c>
      <c r="Y120" s="1">
        <v>4</v>
      </c>
      <c r="Z120" s="1">
        <v>2</v>
      </c>
      <c r="AA120" s="1">
        <v>4</v>
      </c>
      <c r="AB120" s="1">
        <v>1</v>
      </c>
      <c r="AC120" s="1">
        <v>4</v>
      </c>
      <c r="AD120" s="1">
        <v>3</v>
      </c>
      <c r="AE120" s="1">
        <v>4</v>
      </c>
      <c r="AF120" s="1">
        <v>1</v>
      </c>
      <c r="AG120" s="1">
        <v>4</v>
      </c>
      <c r="AH120" s="12">
        <v>4</v>
      </c>
      <c r="AI120" s="1">
        <v>3</v>
      </c>
      <c r="AJ120" s="1">
        <v>1</v>
      </c>
      <c r="AK120" s="1">
        <v>1</v>
      </c>
      <c r="AL120" s="1">
        <v>4</v>
      </c>
      <c r="AM120" s="18">
        <v>4</v>
      </c>
      <c r="AN120" s="28">
        <f t="shared" si="7"/>
        <v>44</v>
      </c>
      <c r="AO120" s="27" t="str">
        <f t="shared" si="6"/>
        <v>Tinggi</v>
      </c>
      <c r="AP120" s="20">
        <v>1</v>
      </c>
      <c r="AQ120" s="117" t="s">
        <v>45</v>
      </c>
      <c r="AR120" s="23">
        <v>2</v>
      </c>
      <c r="AS120" s="24">
        <v>2021</v>
      </c>
      <c r="AT120" s="126">
        <v>19</v>
      </c>
      <c r="AU120">
        <v>1</v>
      </c>
      <c r="AV120" s="154" t="s">
        <v>609</v>
      </c>
    </row>
    <row r="121" spans="1:48" ht="13" thickBot="1" x14ac:dyDescent="0.3">
      <c r="A121" s="17">
        <v>119</v>
      </c>
      <c r="B121" s="1">
        <v>4</v>
      </c>
      <c r="C121" s="1">
        <v>4</v>
      </c>
      <c r="D121" s="1">
        <v>3</v>
      </c>
      <c r="E121" s="10">
        <v>3</v>
      </c>
      <c r="F121" s="10">
        <v>3</v>
      </c>
      <c r="G121" s="1">
        <v>4</v>
      </c>
      <c r="H121" s="1">
        <v>4</v>
      </c>
      <c r="I121" s="1">
        <v>2</v>
      </c>
      <c r="J121" s="1">
        <v>3</v>
      </c>
      <c r="K121" s="10">
        <v>5</v>
      </c>
      <c r="L121" s="1">
        <v>2</v>
      </c>
      <c r="M121" s="1">
        <v>2</v>
      </c>
      <c r="N121" s="1">
        <v>2</v>
      </c>
      <c r="O121" s="1">
        <v>2</v>
      </c>
      <c r="P121" s="1">
        <v>3</v>
      </c>
      <c r="Q121" s="1">
        <v>2</v>
      </c>
      <c r="R121" s="1">
        <v>2</v>
      </c>
      <c r="S121" s="10">
        <v>4</v>
      </c>
      <c r="T121" s="10">
        <v>4</v>
      </c>
      <c r="U121" s="6">
        <v>3</v>
      </c>
      <c r="V121" s="26">
        <f>SUM(Table8[[#This Row],[X.1]:[X.20]])</f>
        <v>61</v>
      </c>
      <c r="W121" s="14" t="str">
        <f t="shared" si="5"/>
        <v>Sedang</v>
      </c>
      <c r="X121" s="20">
        <v>3</v>
      </c>
      <c r="Y121" s="1">
        <v>4</v>
      </c>
      <c r="Z121" s="1">
        <v>2</v>
      </c>
      <c r="AA121" s="1">
        <v>3</v>
      </c>
      <c r="AB121" s="1">
        <v>3</v>
      </c>
      <c r="AC121" s="1">
        <v>4</v>
      </c>
      <c r="AD121" s="1">
        <v>2</v>
      </c>
      <c r="AE121" s="1">
        <v>4</v>
      </c>
      <c r="AF121" s="1">
        <v>4</v>
      </c>
      <c r="AG121" s="1">
        <v>4</v>
      </c>
      <c r="AH121" s="12">
        <v>1</v>
      </c>
      <c r="AI121" s="1">
        <v>2</v>
      </c>
      <c r="AJ121" s="1">
        <v>4</v>
      </c>
      <c r="AK121" s="1">
        <v>2</v>
      </c>
      <c r="AL121" s="1">
        <v>4</v>
      </c>
      <c r="AM121" s="18">
        <v>2</v>
      </c>
      <c r="AN121" s="28">
        <f t="shared" si="7"/>
        <v>45</v>
      </c>
      <c r="AO121" s="27" t="str">
        <f t="shared" si="6"/>
        <v>Tinggi</v>
      </c>
      <c r="AP121" s="20">
        <v>1</v>
      </c>
      <c r="AQ121" s="117" t="s">
        <v>45</v>
      </c>
      <c r="AR121" s="23">
        <v>1</v>
      </c>
      <c r="AS121" s="24">
        <v>2020</v>
      </c>
      <c r="AT121" s="126">
        <v>23</v>
      </c>
      <c r="AU121">
        <v>5</v>
      </c>
      <c r="AV121" s="154" t="s">
        <v>609</v>
      </c>
    </row>
    <row r="122" spans="1:48" ht="13" thickBot="1" x14ac:dyDescent="0.3">
      <c r="A122" s="17">
        <v>120</v>
      </c>
      <c r="B122" s="1">
        <v>3</v>
      </c>
      <c r="C122" s="1">
        <v>3</v>
      </c>
      <c r="D122" s="1">
        <v>4</v>
      </c>
      <c r="E122" s="10">
        <v>3</v>
      </c>
      <c r="F122" s="10">
        <v>3</v>
      </c>
      <c r="G122" s="1">
        <v>3</v>
      </c>
      <c r="H122" s="1">
        <v>3</v>
      </c>
      <c r="I122" s="1">
        <v>3</v>
      </c>
      <c r="J122" s="1">
        <v>3</v>
      </c>
      <c r="K122" s="10">
        <v>3</v>
      </c>
      <c r="L122" s="1">
        <v>3</v>
      </c>
      <c r="M122" s="1">
        <v>4</v>
      </c>
      <c r="N122" s="1">
        <v>3</v>
      </c>
      <c r="O122" s="1">
        <v>3</v>
      </c>
      <c r="P122" s="1">
        <v>3</v>
      </c>
      <c r="Q122" s="1">
        <v>4</v>
      </c>
      <c r="R122" s="1">
        <v>4</v>
      </c>
      <c r="S122" s="10">
        <v>4</v>
      </c>
      <c r="T122" s="10">
        <v>4</v>
      </c>
      <c r="U122" s="6">
        <v>3</v>
      </c>
      <c r="V122" s="26">
        <f>SUM(Table8[[#This Row],[X.1]:[X.20]])</f>
        <v>66</v>
      </c>
      <c r="W122" s="14" t="str">
        <f t="shared" si="5"/>
        <v>Sedang</v>
      </c>
      <c r="X122" s="20">
        <v>3</v>
      </c>
      <c r="Y122" s="1">
        <v>3</v>
      </c>
      <c r="Z122" s="1">
        <v>2</v>
      </c>
      <c r="AA122" s="1">
        <v>2</v>
      </c>
      <c r="AB122" s="1">
        <v>3</v>
      </c>
      <c r="AC122" s="1">
        <v>3</v>
      </c>
      <c r="AD122" s="1">
        <v>3</v>
      </c>
      <c r="AE122" s="1">
        <v>3</v>
      </c>
      <c r="AF122" s="1">
        <v>3</v>
      </c>
      <c r="AG122" s="1">
        <v>3</v>
      </c>
      <c r="AH122" s="12">
        <v>3</v>
      </c>
      <c r="AI122" s="1">
        <v>3</v>
      </c>
      <c r="AJ122" s="1">
        <v>3</v>
      </c>
      <c r="AK122" s="1">
        <v>3</v>
      </c>
      <c r="AL122" s="1">
        <v>3</v>
      </c>
      <c r="AM122" s="18">
        <v>3</v>
      </c>
      <c r="AN122" s="28">
        <f t="shared" si="7"/>
        <v>43</v>
      </c>
      <c r="AO122" s="27" t="str">
        <f t="shared" si="6"/>
        <v>Tinggi</v>
      </c>
      <c r="AP122" s="20">
        <v>1</v>
      </c>
      <c r="AQ122" s="117" t="s">
        <v>45</v>
      </c>
      <c r="AR122" s="23">
        <v>1</v>
      </c>
      <c r="AS122" s="24">
        <v>2020</v>
      </c>
      <c r="AT122" s="126">
        <v>22</v>
      </c>
      <c r="AU122">
        <v>4</v>
      </c>
      <c r="AV122" s="154" t="s">
        <v>609</v>
      </c>
    </row>
    <row r="123" spans="1:48" ht="13" thickBot="1" x14ac:dyDescent="0.3">
      <c r="A123" s="17">
        <v>121</v>
      </c>
      <c r="B123" s="1">
        <v>2</v>
      </c>
      <c r="C123" s="1">
        <v>4</v>
      </c>
      <c r="D123" s="1">
        <v>2</v>
      </c>
      <c r="E123" s="10">
        <v>3</v>
      </c>
      <c r="F123" s="10">
        <v>2</v>
      </c>
      <c r="G123" s="1">
        <v>4</v>
      </c>
      <c r="H123" s="1">
        <v>3</v>
      </c>
      <c r="I123" s="1">
        <v>4</v>
      </c>
      <c r="J123" s="1">
        <v>4</v>
      </c>
      <c r="K123" s="10">
        <v>2</v>
      </c>
      <c r="L123" s="1">
        <v>3</v>
      </c>
      <c r="M123" s="1">
        <v>4</v>
      </c>
      <c r="N123" s="1">
        <v>4</v>
      </c>
      <c r="O123" s="1">
        <v>3</v>
      </c>
      <c r="P123" s="1">
        <v>2</v>
      </c>
      <c r="Q123" s="1">
        <v>2</v>
      </c>
      <c r="R123" s="1">
        <v>3</v>
      </c>
      <c r="S123" s="10">
        <v>3</v>
      </c>
      <c r="T123" s="10">
        <v>1</v>
      </c>
      <c r="U123" s="6">
        <v>1</v>
      </c>
      <c r="V123" s="26">
        <f>SUM(Table8[[#This Row],[X.1]:[X.20]])</f>
        <v>56</v>
      </c>
      <c r="W123" s="14" t="str">
        <f t="shared" si="5"/>
        <v>Sedang</v>
      </c>
      <c r="X123" s="20">
        <v>3</v>
      </c>
      <c r="Y123" s="1">
        <v>4</v>
      </c>
      <c r="Z123" s="1">
        <v>2</v>
      </c>
      <c r="AA123" s="1">
        <v>1</v>
      </c>
      <c r="AB123" s="1">
        <v>1</v>
      </c>
      <c r="AC123" s="1">
        <v>3</v>
      </c>
      <c r="AD123" s="1">
        <v>2</v>
      </c>
      <c r="AE123" s="1">
        <v>4</v>
      </c>
      <c r="AF123" s="1">
        <v>3</v>
      </c>
      <c r="AG123" s="1">
        <v>2</v>
      </c>
      <c r="AH123" s="12">
        <v>3</v>
      </c>
      <c r="AI123" s="1">
        <v>2</v>
      </c>
      <c r="AJ123" s="1">
        <v>4</v>
      </c>
      <c r="AK123" s="1">
        <v>1</v>
      </c>
      <c r="AL123" s="1">
        <v>3</v>
      </c>
      <c r="AM123" s="18">
        <v>1</v>
      </c>
      <c r="AN123" s="28">
        <f t="shared" si="7"/>
        <v>36</v>
      </c>
      <c r="AO123" s="27" t="str">
        <f t="shared" si="6"/>
        <v>Sedang</v>
      </c>
      <c r="AP123" s="20">
        <v>1</v>
      </c>
      <c r="AQ123" s="117" t="s">
        <v>45</v>
      </c>
      <c r="AR123" s="23">
        <v>1</v>
      </c>
      <c r="AS123" s="24">
        <v>2020</v>
      </c>
      <c r="AT123" s="126">
        <v>23</v>
      </c>
      <c r="AU123">
        <v>4</v>
      </c>
      <c r="AV123" s="154" t="s">
        <v>610</v>
      </c>
    </row>
    <row r="124" spans="1:48" ht="13" thickBot="1" x14ac:dyDescent="0.3">
      <c r="A124" s="17">
        <v>122</v>
      </c>
      <c r="B124" s="1">
        <v>4</v>
      </c>
      <c r="C124" s="1">
        <v>5</v>
      </c>
      <c r="D124" s="1">
        <v>1</v>
      </c>
      <c r="E124" s="10">
        <v>5</v>
      </c>
      <c r="F124" s="10">
        <v>3</v>
      </c>
      <c r="G124" s="1">
        <v>5</v>
      </c>
      <c r="H124" s="1">
        <v>3</v>
      </c>
      <c r="I124" s="1">
        <v>3</v>
      </c>
      <c r="J124" s="1">
        <v>3</v>
      </c>
      <c r="K124" s="10">
        <v>5</v>
      </c>
      <c r="L124" s="1">
        <v>4</v>
      </c>
      <c r="M124" s="1">
        <v>5</v>
      </c>
      <c r="N124" s="1">
        <v>3</v>
      </c>
      <c r="O124" s="1">
        <v>5</v>
      </c>
      <c r="P124" s="1">
        <v>2</v>
      </c>
      <c r="Q124" s="1">
        <v>3</v>
      </c>
      <c r="R124" s="1">
        <v>5</v>
      </c>
      <c r="S124" s="10">
        <v>5</v>
      </c>
      <c r="T124" s="10">
        <v>5</v>
      </c>
      <c r="U124" s="6">
        <v>1</v>
      </c>
      <c r="V124" s="26">
        <f>SUM(Table8[[#This Row],[X.1]:[X.20]])</f>
        <v>75</v>
      </c>
      <c r="W124" s="14" t="str">
        <f t="shared" si="5"/>
        <v>Tinggi</v>
      </c>
      <c r="X124" s="20">
        <v>4</v>
      </c>
      <c r="Y124" s="1">
        <v>2</v>
      </c>
      <c r="Z124" s="1">
        <v>2</v>
      </c>
      <c r="AA124" s="1">
        <v>2</v>
      </c>
      <c r="AB124" s="1">
        <v>1</v>
      </c>
      <c r="AC124" s="1">
        <v>3</v>
      </c>
      <c r="AD124" s="1">
        <v>1</v>
      </c>
      <c r="AE124" s="1">
        <v>4</v>
      </c>
      <c r="AF124" s="1">
        <v>4</v>
      </c>
      <c r="AG124" s="1">
        <v>4</v>
      </c>
      <c r="AH124" s="12">
        <v>3</v>
      </c>
      <c r="AI124" s="1">
        <v>1</v>
      </c>
      <c r="AJ124" s="1">
        <v>2</v>
      </c>
      <c r="AK124" s="1">
        <v>2</v>
      </c>
      <c r="AL124" s="1">
        <v>4</v>
      </c>
      <c r="AM124" s="18">
        <v>4</v>
      </c>
      <c r="AN124" s="28">
        <f t="shared" si="7"/>
        <v>39</v>
      </c>
      <c r="AO124" s="27" t="str">
        <f t="shared" si="6"/>
        <v>Sedang</v>
      </c>
      <c r="AP124" s="20">
        <v>1</v>
      </c>
      <c r="AQ124" s="117" t="s">
        <v>45</v>
      </c>
      <c r="AR124" s="23">
        <v>1</v>
      </c>
      <c r="AS124" s="24">
        <v>2020</v>
      </c>
      <c r="AT124" s="126">
        <v>22</v>
      </c>
      <c r="AU124">
        <v>3</v>
      </c>
      <c r="AV124" s="154" t="s">
        <v>611</v>
      </c>
    </row>
    <row r="125" spans="1:48" ht="13" thickBot="1" x14ac:dyDescent="0.3">
      <c r="A125" s="17">
        <v>123</v>
      </c>
      <c r="B125" s="1">
        <v>2</v>
      </c>
      <c r="C125" s="1">
        <v>2</v>
      </c>
      <c r="D125" s="1">
        <v>2</v>
      </c>
      <c r="E125" s="10">
        <v>2</v>
      </c>
      <c r="F125" s="10">
        <v>2</v>
      </c>
      <c r="G125" s="1">
        <v>2</v>
      </c>
      <c r="H125" s="1">
        <v>2</v>
      </c>
      <c r="I125" s="1">
        <v>4</v>
      </c>
      <c r="J125" s="1">
        <v>2</v>
      </c>
      <c r="K125" s="10">
        <v>1</v>
      </c>
      <c r="L125" s="1">
        <v>4</v>
      </c>
      <c r="M125" s="1">
        <v>2</v>
      </c>
      <c r="N125" s="1">
        <v>2</v>
      </c>
      <c r="O125" s="1">
        <v>3</v>
      </c>
      <c r="P125" s="1">
        <v>2</v>
      </c>
      <c r="Q125" s="1">
        <v>4</v>
      </c>
      <c r="R125" s="1">
        <v>4</v>
      </c>
      <c r="S125" s="10">
        <v>4</v>
      </c>
      <c r="T125" s="10">
        <v>2</v>
      </c>
      <c r="U125" s="6">
        <v>4</v>
      </c>
      <c r="V125" s="26">
        <f>SUM(Table8[[#This Row],[X.1]:[X.20]])</f>
        <v>52</v>
      </c>
      <c r="W125" s="14" t="str">
        <f t="shared" si="5"/>
        <v>Rendah</v>
      </c>
      <c r="X125" s="20">
        <v>2</v>
      </c>
      <c r="Y125" s="1">
        <v>3</v>
      </c>
      <c r="Z125" s="1">
        <v>2</v>
      </c>
      <c r="AA125" s="1">
        <v>3</v>
      </c>
      <c r="AB125" s="1">
        <v>1</v>
      </c>
      <c r="AC125" s="1">
        <v>3</v>
      </c>
      <c r="AD125" s="1">
        <v>3</v>
      </c>
      <c r="AE125" s="1">
        <v>3</v>
      </c>
      <c r="AF125" s="1">
        <v>3</v>
      </c>
      <c r="AG125" s="1">
        <v>3</v>
      </c>
      <c r="AH125" s="12">
        <v>3</v>
      </c>
      <c r="AI125" s="1">
        <v>2</v>
      </c>
      <c r="AJ125" s="1">
        <v>2</v>
      </c>
      <c r="AK125" s="1">
        <v>1</v>
      </c>
      <c r="AL125" s="1">
        <v>1</v>
      </c>
      <c r="AM125" s="18">
        <v>3</v>
      </c>
      <c r="AN125" s="28">
        <f t="shared" si="7"/>
        <v>36</v>
      </c>
      <c r="AO125" s="27" t="str">
        <f t="shared" si="6"/>
        <v>Sedang</v>
      </c>
      <c r="AP125" s="20">
        <v>1</v>
      </c>
      <c r="AQ125" s="117" t="s">
        <v>45</v>
      </c>
      <c r="AR125" s="23">
        <v>1</v>
      </c>
      <c r="AS125" s="24">
        <v>2020</v>
      </c>
      <c r="AT125" s="126">
        <v>22</v>
      </c>
      <c r="AU125">
        <v>3</v>
      </c>
      <c r="AV125" s="154" t="s">
        <v>611</v>
      </c>
    </row>
    <row r="126" spans="1:48" ht="13" thickBot="1" x14ac:dyDescent="0.3">
      <c r="A126" s="17">
        <v>124</v>
      </c>
      <c r="B126" s="1">
        <v>3</v>
      </c>
      <c r="C126" s="1">
        <v>4</v>
      </c>
      <c r="D126" s="1">
        <v>3</v>
      </c>
      <c r="E126" s="10">
        <v>3</v>
      </c>
      <c r="F126" s="10">
        <v>4</v>
      </c>
      <c r="G126" s="1">
        <v>3</v>
      </c>
      <c r="H126" s="1">
        <v>3</v>
      </c>
      <c r="I126" s="1">
        <v>2</v>
      </c>
      <c r="J126" s="1">
        <v>3</v>
      </c>
      <c r="K126" s="10">
        <v>1</v>
      </c>
      <c r="L126" s="1">
        <v>3</v>
      </c>
      <c r="M126" s="1">
        <v>3</v>
      </c>
      <c r="N126" s="1">
        <v>3</v>
      </c>
      <c r="O126" s="1">
        <v>3</v>
      </c>
      <c r="P126" s="1">
        <v>3</v>
      </c>
      <c r="Q126" s="1">
        <v>3</v>
      </c>
      <c r="R126" s="1">
        <v>3</v>
      </c>
      <c r="S126" s="10">
        <v>2</v>
      </c>
      <c r="T126" s="10">
        <v>2</v>
      </c>
      <c r="U126" s="6">
        <v>3</v>
      </c>
      <c r="V126" s="26">
        <f>SUM(Table8[[#This Row],[X.1]:[X.20]])</f>
        <v>57</v>
      </c>
      <c r="W126" s="14" t="str">
        <f t="shared" si="5"/>
        <v>Sedang</v>
      </c>
      <c r="X126" s="20">
        <v>3</v>
      </c>
      <c r="Y126" s="1">
        <v>3</v>
      </c>
      <c r="Z126" s="1">
        <v>2</v>
      </c>
      <c r="AA126" s="1">
        <v>2</v>
      </c>
      <c r="AB126" s="1">
        <v>2</v>
      </c>
      <c r="AC126" s="1">
        <v>3</v>
      </c>
      <c r="AD126" s="1">
        <v>3</v>
      </c>
      <c r="AE126" s="1">
        <v>2</v>
      </c>
      <c r="AF126" s="1">
        <v>2</v>
      </c>
      <c r="AG126" s="1">
        <v>3</v>
      </c>
      <c r="AH126" s="12">
        <v>2</v>
      </c>
      <c r="AI126" s="1">
        <v>2</v>
      </c>
      <c r="AJ126" s="1">
        <v>2</v>
      </c>
      <c r="AK126" s="1">
        <v>2</v>
      </c>
      <c r="AL126" s="1">
        <v>2</v>
      </c>
      <c r="AM126" s="18">
        <v>2</v>
      </c>
      <c r="AN126" s="28">
        <f t="shared" si="7"/>
        <v>34</v>
      </c>
      <c r="AO126" s="27" t="str">
        <f t="shared" si="6"/>
        <v>Sedang</v>
      </c>
      <c r="AP126" s="20">
        <v>1</v>
      </c>
      <c r="AQ126" s="117" t="s">
        <v>45</v>
      </c>
      <c r="AR126" s="23">
        <v>1</v>
      </c>
      <c r="AS126" s="24">
        <v>2020</v>
      </c>
      <c r="AT126" s="126">
        <v>22</v>
      </c>
      <c r="AU126">
        <v>3</v>
      </c>
      <c r="AV126" s="154" t="s">
        <v>609</v>
      </c>
    </row>
    <row r="127" spans="1:48" ht="13" thickBot="1" x14ac:dyDescent="0.3">
      <c r="A127" s="17">
        <v>125</v>
      </c>
      <c r="B127" s="1">
        <v>5</v>
      </c>
      <c r="C127" s="1">
        <v>5</v>
      </c>
      <c r="D127" s="1">
        <v>5</v>
      </c>
      <c r="E127" s="10">
        <v>3</v>
      </c>
      <c r="F127" s="10">
        <v>5</v>
      </c>
      <c r="G127" s="1">
        <v>5</v>
      </c>
      <c r="H127" s="1">
        <v>5</v>
      </c>
      <c r="I127" s="1">
        <v>3</v>
      </c>
      <c r="J127" s="1">
        <v>5</v>
      </c>
      <c r="K127" s="10">
        <v>5</v>
      </c>
      <c r="L127" s="1">
        <v>4</v>
      </c>
      <c r="M127" s="1">
        <v>4</v>
      </c>
      <c r="N127" s="1">
        <v>5</v>
      </c>
      <c r="O127" s="1">
        <v>5</v>
      </c>
      <c r="P127" s="1">
        <v>5</v>
      </c>
      <c r="Q127" s="1">
        <v>5</v>
      </c>
      <c r="R127" s="1">
        <v>5</v>
      </c>
      <c r="S127" s="10">
        <v>5</v>
      </c>
      <c r="T127" s="10">
        <v>5</v>
      </c>
      <c r="U127" s="6">
        <v>4</v>
      </c>
      <c r="V127" s="26">
        <f>SUM(Table8[[#This Row],[X.1]:[X.20]])</f>
        <v>93</v>
      </c>
      <c r="W127" s="14" t="str">
        <f t="shared" si="5"/>
        <v>Sangat Tinggi</v>
      </c>
      <c r="X127" s="20">
        <v>5</v>
      </c>
      <c r="Y127" s="1">
        <v>4</v>
      </c>
      <c r="Z127" s="1">
        <v>2</v>
      </c>
      <c r="AA127" s="1">
        <v>2</v>
      </c>
      <c r="AB127" s="1">
        <v>1</v>
      </c>
      <c r="AC127" s="1">
        <v>4</v>
      </c>
      <c r="AD127" s="1">
        <v>3</v>
      </c>
      <c r="AE127" s="1">
        <v>4</v>
      </c>
      <c r="AF127" s="1">
        <v>3</v>
      </c>
      <c r="AG127" s="1">
        <v>3</v>
      </c>
      <c r="AH127" s="12">
        <v>2</v>
      </c>
      <c r="AI127" s="1">
        <v>3</v>
      </c>
      <c r="AJ127" s="1">
        <v>4</v>
      </c>
      <c r="AK127" s="1">
        <v>1</v>
      </c>
      <c r="AL127" s="1">
        <v>2</v>
      </c>
      <c r="AM127" s="18">
        <v>2</v>
      </c>
      <c r="AN127" s="28">
        <f t="shared" si="7"/>
        <v>40</v>
      </c>
      <c r="AO127" s="27" t="str">
        <f t="shared" si="6"/>
        <v>Tinggi</v>
      </c>
      <c r="AP127" s="20">
        <v>1</v>
      </c>
      <c r="AQ127" s="117" t="s">
        <v>45</v>
      </c>
      <c r="AR127" s="23">
        <v>1</v>
      </c>
      <c r="AS127" s="24">
        <v>2020</v>
      </c>
      <c r="AT127" s="126">
        <v>23</v>
      </c>
      <c r="AU127">
        <v>4</v>
      </c>
      <c r="AV127" s="154" t="s">
        <v>609</v>
      </c>
    </row>
    <row r="128" spans="1:48" ht="13" thickBot="1" x14ac:dyDescent="0.3">
      <c r="A128" s="17">
        <v>126</v>
      </c>
      <c r="B128" s="1">
        <v>1</v>
      </c>
      <c r="C128" s="1">
        <v>1</v>
      </c>
      <c r="D128" s="1">
        <v>1</v>
      </c>
      <c r="E128" s="10">
        <v>3</v>
      </c>
      <c r="F128" s="10">
        <v>4</v>
      </c>
      <c r="G128" s="1">
        <v>1</v>
      </c>
      <c r="H128" s="1">
        <v>1</v>
      </c>
      <c r="I128" s="1">
        <v>1</v>
      </c>
      <c r="J128" s="1">
        <v>1</v>
      </c>
      <c r="K128" s="10">
        <v>1</v>
      </c>
      <c r="L128" s="1">
        <v>1</v>
      </c>
      <c r="M128" s="1">
        <v>1</v>
      </c>
      <c r="N128" s="1">
        <v>1</v>
      </c>
      <c r="O128" s="1">
        <v>1</v>
      </c>
      <c r="P128" s="1">
        <v>3</v>
      </c>
      <c r="Q128" s="1">
        <v>3</v>
      </c>
      <c r="R128" s="1">
        <v>1</v>
      </c>
      <c r="S128" s="10">
        <v>3</v>
      </c>
      <c r="T128" s="10">
        <v>1</v>
      </c>
      <c r="U128" s="6">
        <v>3</v>
      </c>
      <c r="V128" s="26">
        <f>SUM(Table8[[#This Row],[X.1]:[X.20]])</f>
        <v>33</v>
      </c>
      <c r="W128" s="14" t="str">
        <f t="shared" si="5"/>
        <v>Sangat Rendah</v>
      </c>
      <c r="X128" s="20">
        <v>1</v>
      </c>
      <c r="Y128" s="1">
        <v>1</v>
      </c>
      <c r="Z128" s="1">
        <v>1</v>
      </c>
      <c r="AA128" s="1">
        <v>2</v>
      </c>
      <c r="AB128" s="1">
        <v>2</v>
      </c>
      <c r="AC128" s="1">
        <v>1</v>
      </c>
      <c r="AD128" s="1">
        <v>1</v>
      </c>
      <c r="AE128" s="1">
        <v>1</v>
      </c>
      <c r="AF128" s="1">
        <v>1</v>
      </c>
      <c r="AG128" s="1">
        <v>1</v>
      </c>
      <c r="AH128" s="12">
        <v>3</v>
      </c>
      <c r="AI128" s="1">
        <v>1</v>
      </c>
      <c r="AJ128" s="1">
        <v>1</v>
      </c>
      <c r="AK128" s="1">
        <v>1</v>
      </c>
      <c r="AL128" s="1">
        <v>1</v>
      </c>
      <c r="AM128" s="18">
        <v>3</v>
      </c>
      <c r="AN128" s="28">
        <f t="shared" si="7"/>
        <v>21</v>
      </c>
      <c r="AO128" s="27" t="str">
        <f t="shared" si="6"/>
        <v>Sangat Rendah</v>
      </c>
      <c r="AP128" s="20">
        <v>1</v>
      </c>
      <c r="AQ128" s="117" t="s">
        <v>45</v>
      </c>
      <c r="AR128" s="23">
        <v>1</v>
      </c>
      <c r="AS128" s="24">
        <v>2020</v>
      </c>
      <c r="AT128" s="126">
        <v>24</v>
      </c>
      <c r="AU128">
        <v>5</v>
      </c>
      <c r="AV128" s="154" t="s">
        <v>609</v>
      </c>
    </row>
    <row r="129" spans="1:48" ht="13" thickBot="1" x14ac:dyDescent="0.3">
      <c r="A129" s="17">
        <v>127</v>
      </c>
      <c r="B129" s="1">
        <v>2</v>
      </c>
      <c r="C129" s="1">
        <v>4</v>
      </c>
      <c r="D129" s="1">
        <v>2</v>
      </c>
      <c r="E129" s="10">
        <v>3</v>
      </c>
      <c r="F129" s="10">
        <v>4</v>
      </c>
      <c r="G129" s="1">
        <v>2</v>
      </c>
      <c r="H129" s="1">
        <v>2</v>
      </c>
      <c r="I129" s="1">
        <v>2</v>
      </c>
      <c r="J129" s="1">
        <v>2</v>
      </c>
      <c r="K129" s="10">
        <v>2</v>
      </c>
      <c r="L129" s="1">
        <v>4</v>
      </c>
      <c r="M129" s="1">
        <v>4</v>
      </c>
      <c r="N129" s="1">
        <v>2</v>
      </c>
      <c r="O129" s="1">
        <v>2</v>
      </c>
      <c r="P129" s="1">
        <v>2</v>
      </c>
      <c r="Q129" s="1">
        <v>3</v>
      </c>
      <c r="R129" s="1">
        <v>2</v>
      </c>
      <c r="S129" s="10">
        <v>4</v>
      </c>
      <c r="T129" s="10">
        <v>2</v>
      </c>
      <c r="U129" s="6">
        <v>2</v>
      </c>
      <c r="V129" s="26">
        <f>SUM(Table8[[#This Row],[X.1]:[X.20]])</f>
        <v>52</v>
      </c>
      <c r="W129" s="14" t="str">
        <f t="shared" si="5"/>
        <v>Rendah</v>
      </c>
      <c r="X129" s="20">
        <v>2</v>
      </c>
      <c r="Y129" s="1">
        <v>3</v>
      </c>
      <c r="Z129" s="1">
        <v>2</v>
      </c>
      <c r="AA129" s="1">
        <v>3</v>
      </c>
      <c r="AB129" s="1">
        <v>1</v>
      </c>
      <c r="AC129" s="1">
        <v>4</v>
      </c>
      <c r="AD129" s="1">
        <v>1</v>
      </c>
      <c r="AE129" s="1">
        <v>2</v>
      </c>
      <c r="AF129" s="1">
        <v>4</v>
      </c>
      <c r="AG129" s="1">
        <v>3</v>
      </c>
      <c r="AH129" s="12">
        <v>3</v>
      </c>
      <c r="AI129" s="1">
        <v>3</v>
      </c>
      <c r="AJ129" s="1">
        <v>3</v>
      </c>
      <c r="AK129" s="1">
        <v>2</v>
      </c>
      <c r="AL129" s="1">
        <v>2</v>
      </c>
      <c r="AM129" s="18">
        <v>2</v>
      </c>
      <c r="AN129" s="28">
        <f t="shared" si="7"/>
        <v>38</v>
      </c>
      <c r="AO129" s="27" t="str">
        <f t="shared" si="6"/>
        <v>Sedang</v>
      </c>
      <c r="AP129" s="20">
        <v>1</v>
      </c>
      <c r="AQ129" s="117" t="s">
        <v>45</v>
      </c>
      <c r="AR129" s="23">
        <v>1</v>
      </c>
      <c r="AS129" s="24">
        <v>2020</v>
      </c>
      <c r="AT129" s="126">
        <v>23</v>
      </c>
      <c r="AU129">
        <v>5</v>
      </c>
      <c r="AV129" s="154" t="s">
        <v>610</v>
      </c>
    </row>
    <row r="130" spans="1:48" ht="13" thickBot="1" x14ac:dyDescent="0.3">
      <c r="A130" s="17">
        <v>128</v>
      </c>
      <c r="B130" s="1">
        <v>1</v>
      </c>
      <c r="C130" s="1">
        <v>1</v>
      </c>
      <c r="D130" s="1">
        <v>1</v>
      </c>
      <c r="E130" s="10">
        <v>1</v>
      </c>
      <c r="F130" s="10">
        <v>2</v>
      </c>
      <c r="G130" s="1">
        <v>1</v>
      </c>
      <c r="H130" s="1">
        <v>1</v>
      </c>
      <c r="I130" s="1">
        <v>2</v>
      </c>
      <c r="J130" s="1">
        <v>1</v>
      </c>
      <c r="K130" s="10">
        <v>2</v>
      </c>
      <c r="L130" s="1">
        <v>1</v>
      </c>
      <c r="M130" s="1">
        <v>1</v>
      </c>
      <c r="N130" s="1">
        <v>1</v>
      </c>
      <c r="O130" s="1">
        <v>1</v>
      </c>
      <c r="P130" s="1">
        <v>1</v>
      </c>
      <c r="Q130" s="1">
        <v>3</v>
      </c>
      <c r="R130" s="1">
        <v>1</v>
      </c>
      <c r="S130" s="10">
        <v>1</v>
      </c>
      <c r="T130" s="10">
        <v>1</v>
      </c>
      <c r="U130" s="6">
        <v>3</v>
      </c>
      <c r="V130" s="26">
        <f>SUM(Table8[[#This Row],[X.1]:[X.20]])</f>
        <v>27</v>
      </c>
      <c r="W130" s="14" t="str">
        <f t="shared" si="5"/>
        <v>Sangat Rendah</v>
      </c>
      <c r="X130" s="20">
        <v>1</v>
      </c>
      <c r="Y130" s="1">
        <v>1</v>
      </c>
      <c r="Z130" s="1">
        <v>1</v>
      </c>
      <c r="AA130" s="1">
        <v>1</v>
      </c>
      <c r="AB130" s="1">
        <v>1</v>
      </c>
      <c r="AC130" s="1">
        <v>2</v>
      </c>
      <c r="AD130" s="1">
        <v>2</v>
      </c>
      <c r="AE130" s="1">
        <v>1</v>
      </c>
      <c r="AF130" s="1">
        <v>1</v>
      </c>
      <c r="AG130" s="1">
        <v>1</v>
      </c>
      <c r="AH130" s="12">
        <v>2</v>
      </c>
      <c r="AI130" s="1">
        <v>2</v>
      </c>
      <c r="AJ130" s="1">
        <v>1</v>
      </c>
      <c r="AK130" s="1">
        <v>1</v>
      </c>
      <c r="AL130" s="1">
        <v>1</v>
      </c>
      <c r="AM130" s="18">
        <v>3</v>
      </c>
      <c r="AN130" s="28">
        <f t="shared" si="7"/>
        <v>21</v>
      </c>
      <c r="AO130" s="27" t="str">
        <f t="shared" si="6"/>
        <v>Sangat Rendah</v>
      </c>
      <c r="AP130" s="20">
        <v>1</v>
      </c>
      <c r="AQ130" s="117" t="s">
        <v>45</v>
      </c>
      <c r="AR130" s="23">
        <v>1</v>
      </c>
      <c r="AS130" s="24">
        <v>2020</v>
      </c>
      <c r="AT130" s="126">
        <v>22</v>
      </c>
      <c r="AU130">
        <v>4</v>
      </c>
      <c r="AV130" s="154" t="s">
        <v>610</v>
      </c>
    </row>
    <row r="131" spans="1:48" ht="13" thickBot="1" x14ac:dyDescent="0.3">
      <c r="A131" s="17">
        <v>129</v>
      </c>
      <c r="B131" s="1">
        <v>4</v>
      </c>
      <c r="C131" s="1">
        <v>4</v>
      </c>
      <c r="D131" s="1">
        <v>2</v>
      </c>
      <c r="E131" s="10">
        <v>3</v>
      </c>
      <c r="F131" s="10">
        <v>4</v>
      </c>
      <c r="G131" s="1">
        <v>3</v>
      </c>
      <c r="H131" s="1">
        <v>2</v>
      </c>
      <c r="I131" s="1">
        <v>2</v>
      </c>
      <c r="J131" s="1">
        <v>2</v>
      </c>
      <c r="K131" s="10">
        <v>4</v>
      </c>
      <c r="L131" s="1">
        <v>3</v>
      </c>
      <c r="M131" s="1">
        <v>3</v>
      </c>
      <c r="N131" s="1">
        <v>3</v>
      </c>
      <c r="O131" s="1">
        <v>3</v>
      </c>
      <c r="P131" s="1">
        <v>4</v>
      </c>
      <c r="Q131" s="1">
        <v>4</v>
      </c>
      <c r="R131" s="1">
        <v>4</v>
      </c>
      <c r="S131" s="10">
        <v>2</v>
      </c>
      <c r="T131" s="10">
        <v>3</v>
      </c>
      <c r="U131" s="6">
        <v>3</v>
      </c>
      <c r="V131" s="26">
        <f>SUM(Table8[[#This Row],[X.1]:[X.20]])</f>
        <v>62</v>
      </c>
      <c r="W131" s="14" t="str">
        <f t="shared" si="5"/>
        <v>Sedang</v>
      </c>
      <c r="X131" s="20">
        <v>3</v>
      </c>
      <c r="Y131" s="1">
        <v>2</v>
      </c>
      <c r="Z131" s="1">
        <v>2</v>
      </c>
      <c r="AA131" s="1">
        <v>2</v>
      </c>
      <c r="AB131" s="1">
        <v>2</v>
      </c>
      <c r="AC131" s="1">
        <v>2</v>
      </c>
      <c r="AD131" s="1">
        <v>3</v>
      </c>
      <c r="AE131" s="1">
        <v>2</v>
      </c>
      <c r="AF131" s="1">
        <v>2</v>
      </c>
      <c r="AG131" s="1">
        <v>3</v>
      </c>
      <c r="AH131" s="12">
        <v>2</v>
      </c>
      <c r="AI131" s="1">
        <v>2</v>
      </c>
      <c r="AJ131" s="1">
        <v>2</v>
      </c>
      <c r="AK131" s="1">
        <v>1</v>
      </c>
      <c r="AL131" s="1">
        <v>3</v>
      </c>
      <c r="AM131" s="18">
        <v>3</v>
      </c>
      <c r="AN131" s="28">
        <f t="shared" ref="AN131:AN157" si="8">SUM(Y131:AM131)</f>
        <v>33</v>
      </c>
      <c r="AO131" s="27" t="str">
        <f t="shared" si="6"/>
        <v>Sedang</v>
      </c>
      <c r="AP131" s="20">
        <v>1</v>
      </c>
      <c r="AQ131" s="117" t="s">
        <v>45</v>
      </c>
      <c r="AR131" s="23">
        <v>1</v>
      </c>
      <c r="AS131" s="24">
        <v>2020</v>
      </c>
      <c r="AT131" s="126">
        <v>23</v>
      </c>
      <c r="AU131">
        <v>5</v>
      </c>
      <c r="AV131" s="154" t="s">
        <v>612</v>
      </c>
    </row>
    <row r="132" spans="1:48" ht="13" thickBot="1" x14ac:dyDescent="0.3">
      <c r="A132" s="17">
        <v>130</v>
      </c>
      <c r="B132" s="1">
        <v>3</v>
      </c>
      <c r="C132" s="1">
        <v>3</v>
      </c>
      <c r="D132" s="1">
        <v>3</v>
      </c>
      <c r="E132" s="10">
        <v>3</v>
      </c>
      <c r="F132" s="10">
        <v>3</v>
      </c>
      <c r="G132" s="1">
        <v>3</v>
      </c>
      <c r="H132" s="1">
        <v>3</v>
      </c>
      <c r="I132" s="1">
        <v>3</v>
      </c>
      <c r="J132" s="1">
        <v>3</v>
      </c>
      <c r="K132" s="10">
        <v>3</v>
      </c>
      <c r="L132" s="1">
        <v>3</v>
      </c>
      <c r="M132" s="1">
        <v>3</v>
      </c>
      <c r="N132" s="1">
        <v>3</v>
      </c>
      <c r="O132" s="1">
        <v>3</v>
      </c>
      <c r="P132" s="1">
        <v>3</v>
      </c>
      <c r="Q132" s="1">
        <v>3</v>
      </c>
      <c r="R132" s="1">
        <v>3</v>
      </c>
      <c r="S132" s="10">
        <v>3</v>
      </c>
      <c r="T132" s="10">
        <v>3</v>
      </c>
      <c r="U132" s="6">
        <v>3</v>
      </c>
      <c r="V132" s="26">
        <f>SUM(Table8[[#This Row],[X.1]:[X.20]])</f>
        <v>60</v>
      </c>
      <c r="W132" s="14" t="str">
        <f t="shared" ref="W132:W157" si="9">IF(V132&lt;$U$161,"Sangat Rendah",IF(V132&lt;=$U$163,"Rendah",IF(V132&lt;=$U$164,"Sedang",IF(V132&lt;=$U$162,"Tinggi",IF(V132&gt;$U$162,"Sangat Tinggi")))))</f>
        <v>Sedang</v>
      </c>
      <c r="X132" s="20">
        <v>3</v>
      </c>
      <c r="Y132" s="1">
        <v>3</v>
      </c>
      <c r="Z132" s="1">
        <v>1</v>
      </c>
      <c r="AA132" s="1">
        <v>1</v>
      </c>
      <c r="AB132" s="1">
        <v>1</v>
      </c>
      <c r="AC132" s="1">
        <v>4</v>
      </c>
      <c r="AD132" s="1">
        <v>4</v>
      </c>
      <c r="AE132" s="1">
        <v>4</v>
      </c>
      <c r="AF132" s="1">
        <v>3</v>
      </c>
      <c r="AG132" s="1">
        <v>2</v>
      </c>
      <c r="AH132" s="12">
        <v>1</v>
      </c>
      <c r="AI132" s="1">
        <v>3</v>
      </c>
      <c r="AJ132" s="1">
        <v>1</v>
      </c>
      <c r="AK132" s="1">
        <v>1</v>
      </c>
      <c r="AL132" s="1">
        <v>3</v>
      </c>
      <c r="AM132" s="18">
        <v>3</v>
      </c>
      <c r="AN132" s="28">
        <f t="shared" si="8"/>
        <v>35</v>
      </c>
      <c r="AO132" s="27" t="str">
        <f t="shared" ref="AO132:AO157" si="10">IF(AN132&lt;$AH$167,"Sangat Rendah",IF(AN132&lt;=$AH$169,"Rendah",IF(AN132&lt;=$AH$170,"Sedang",IF(AN132&lt;=$AH$168,"Tinggi",IF(AN132&gt;$AH$168,"Sangat Tinggi")))))</f>
        <v>Sedang</v>
      </c>
      <c r="AP132" s="20">
        <v>1</v>
      </c>
      <c r="AQ132" s="117" t="s">
        <v>45</v>
      </c>
      <c r="AR132" s="23">
        <v>1</v>
      </c>
      <c r="AS132" s="24">
        <v>2020</v>
      </c>
      <c r="AT132" s="126">
        <v>24</v>
      </c>
      <c r="AU132">
        <v>6</v>
      </c>
      <c r="AV132" s="154" t="s">
        <v>613</v>
      </c>
    </row>
    <row r="133" spans="1:48" ht="13" thickBot="1" x14ac:dyDescent="0.3">
      <c r="A133" s="17">
        <v>131</v>
      </c>
      <c r="B133" s="1">
        <v>3</v>
      </c>
      <c r="C133" s="1">
        <v>3</v>
      </c>
      <c r="D133" s="1">
        <v>3</v>
      </c>
      <c r="E133" s="10">
        <v>1</v>
      </c>
      <c r="F133" s="10">
        <v>2</v>
      </c>
      <c r="G133" s="1">
        <v>4</v>
      </c>
      <c r="H133" s="1">
        <v>3</v>
      </c>
      <c r="I133" s="1">
        <v>3</v>
      </c>
      <c r="J133" s="1">
        <v>4</v>
      </c>
      <c r="K133" s="10">
        <v>3</v>
      </c>
      <c r="L133" s="1">
        <v>3</v>
      </c>
      <c r="M133" s="1">
        <v>3</v>
      </c>
      <c r="N133" s="1">
        <v>3</v>
      </c>
      <c r="O133" s="1">
        <v>3</v>
      </c>
      <c r="P133" s="1">
        <v>3</v>
      </c>
      <c r="Q133" s="1">
        <v>4</v>
      </c>
      <c r="R133" s="1">
        <v>2</v>
      </c>
      <c r="S133" s="10">
        <v>3</v>
      </c>
      <c r="T133" s="10">
        <v>3</v>
      </c>
      <c r="U133" s="6">
        <v>3</v>
      </c>
      <c r="V133" s="26">
        <f>SUM(Table8[[#This Row],[X.1]:[X.20]])</f>
        <v>59</v>
      </c>
      <c r="W133" s="14" t="str">
        <f t="shared" si="9"/>
        <v>Sedang</v>
      </c>
      <c r="X133" s="20">
        <v>3</v>
      </c>
      <c r="Y133" s="1">
        <v>3</v>
      </c>
      <c r="Z133" s="1">
        <v>2</v>
      </c>
      <c r="AA133" s="1">
        <v>3</v>
      </c>
      <c r="AB133" s="1">
        <v>3</v>
      </c>
      <c r="AC133" s="1">
        <v>3</v>
      </c>
      <c r="AD133" s="1">
        <v>3</v>
      </c>
      <c r="AE133" s="1">
        <v>1</v>
      </c>
      <c r="AF133" s="1">
        <v>4</v>
      </c>
      <c r="AG133" s="1">
        <v>2</v>
      </c>
      <c r="AH133" s="12">
        <v>3</v>
      </c>
      <c r="AI133" s="1">
        <v>3</v>
      </c>
      <c r="AJ133" s="1">
        <v>4</v>
      </c>
      <c r="AK133" s="1">
        <v>3</v>
      </c>
      <c r="AL133" s="1">
        <v>3</v>
      </c>
      <c r="AM133" s="18">
        <v>3</v>
      </c>
      <c r="AN133" s="28">
        <f t="shared" si="8"/>
        <v>43</v>
      </c>
      <c r="AO133" s="27" t="str">
        <f t="shared" si="10"/>
        <v>Tinggi</v>
      </c>
      <c r="AP133" s="20">
        <v>1</v>
      </c>
      <c r="AQ133" s="117" t="s">
        <v>45</v>
      </c>
      <c r="AR133" s="23">
        <v>1</v>
      </c>
      <c r="AS133" s="24">
        <v>2020</v>
      </c>
      <c r="AT133" s="126">
        <v>22</v>
      </c>
      <c r="AU133">
        <v>3</v>
      </c>
      <c r="AV133" s="154" t="s">
        <v>609</v>
      </c>
    </row>
    <row r="134" spans="1:48" ht="13" thickBot="1" x14ac:dyDescent="0.3">
      <c r="A134" s="17">
        <v>132</v>
      </c>
      <c r="B134" s="1">
        <v>5</v>
      </c>
      <c r="C134" s="1">
        <v>5</v>
      </c>
      <c r="D134" s="1">
        <v>4</v>
      </c>
      <c r="E134" s="10">
        <v>5</v>
      </c>
      <c r="F134" s="10">
        <v>1</v>
      </c>
      <c r="G134" s="1">
        <v>5</v>
      </c>
      <c r="H134" s="1">
        <v>4</v>
      </c>
      <c r="I134" s="1">
        <v>3</v>
      </c>
      <c r="J134" s="1">
        <v>4</v>
      </c>
      <c r="K134" s="10">
        <v>1</v>
      </c>
      <c r="L134" s="1">
        <v>2</v>
      </c>
      <c r="M134" s="1">
        <v>5</v>
      </c>
      <c r="N134" s="1">
        <v>3</v>
      </c>
      <c r="O134" s="1">
        <v>3</v>
      </c>
      <c r="P134" s="1">
        <v>2</v>
      </c>
      <c r="Q134" s="1">
        <v>5</v>
      </c>
      <c r="R134" s="1">
        <v>5</v>
      </c>
      <c r="S134" s="10">
        <v>3</v>
      </c>
      <c r="T134" s="10">
        <v>1</v>
      </c>
      <c r="U134" s="6">
        <v>5</v>
      </c>
      <c r="V134" s="26">
        <f>SUM(Table8[[#This Row],[X.1]:[X.20]])</f>
        <v>71</v>
      </c>
      <c r="W134" s="14" t="str">
        <f t="shared" si="9"/>
        <v>Tinggi</v>
      </c>
      <c r="X134" s="20">
        <v>4</v>
      </c>
      <c r="Y134" s="1">
        <v>2</v>
      </c>
      <c r="Z134" s="1">
        <v>3</v>
      </c>
      <c r="AA134" s="1">
        <v>4</v>
      </c>
      <c r="AB134" s="1">
        <v>1</v>
      </c>
      <c r="AC134" s="1">
        <v>4</v>
      </c>
      <c r="AD134" s="1">
        <v>3</v>
      </c>
      <c r="AE134" s="1">
        <v>3</v>
      </c>
      <c r="AF134" s="1">
        <v>2</v>
      </c>
      <c r="AG134" s="1">
        <v>4</v>
      </c>
      <c r="AH134" s="12">
        <v>3</v>
      </c>
      <c r="AI134" s="1">
        <v>3</v>
      </c>
      <c r="AJ134" s="1">
        <v>3</v>
      </c>
      <c r="AK134" s="1">
        <v>1</v>
      </c>
      <c r="AL134" s="1">
        <v>4</v>
      </c>
      <c r="AM134" s="18">
        <v>2</v>
      </c>
      <c r="AN134" s="28">
        <f t="shared" si="8"/>
        <v>42</v>
      </c>
      <c r="AO134" s="27" t="str">
        <f t="shared" si="10"/>
        <v>Tinggi</v>
      </c>
      <c r="AP134" s="20">
        <v>1</v>
      </c>
      <c r="AQ134" s="117" t="s">
        <v>45</v>
      </c>
      <c r="AR134" s="23">
        <v>1</v>
      </c>
      <c r="AS134" s="24">
        <v>2020</v>
      </c>
      <c r="AT134" s="126">
        <v>22</v>
      </c>
      <c r="AU134">
        <v>4</v>
      </c>
      <c r="AV134" s="154" t="s">
        <v>610</v>
      </c>
    </row>
    <row r="135" spans="1:48" ht="13" thickBot="1" x14ac:dyDescent="0.3">
      <c r="A135" s="17">
        <v>133</v>
      </c>
      <c r="B135" s="1">
        <v>4</v>
      </c>
      <c r="C135" s="1">
        <v>4</v>
      </c>
      <c r="D135" s="1">
        <v>3</v>
      </c>
      <c r="E135" s="10">
        <v>3</v>
      </c>
      <c r="F135" s="10">
        <v>3</v>
      </c>
      <c r="G135" s="1">
        <v>3</v>
      </c>
      <c r="H135" s="1">
        <v>3</v>
      </c>
      <c r="I135" s="1">
        <v>3</v>
      </c>
      <c r="J135" s="1">
        <v>4</v>
      </c>
      <c r="K135" s="10">
        <v>3</v>
      </c>
      <c r="L135" s="1">
        <v>3</v>
      </c>
      <c r="M135" s="1">
        <v>3</v>
      </c>
      <c r="N135" s="1">
        <v>3</v>
      </c>
      <c r="O135" s="1">
        <v>3</v>
      </c>
      <c r="P135" s="1">
        <v>3</v>
      </c>
      <c r="Q135" s="1">
        <v>3</v>
      </c>
      <c r="R135" s="1">
        <v>3</v>
      </c>
      <c r="S135" s="10">
        <v>3</v>
      </c>
      <c r="T135" s="10">
        <v>3</v>
      </c>
      <c r="U135" s="6">
        <v>3</v>
      </c>
      <c r="V135" s="26">
        <f>SUM(Table8[[#This Row],[X.1]:[X.20]])</f>
        <v>63</v>
      </c>
      <c r="W135" s="14" t="str">
        <f t="shared" si="9"/>
        <v>Sedang</v>
      </c>
      <c r="X135" s="20">
        <v>3</v>
      </c>
      <c r="Y135" s="1">
        <v>3</v>
      </c>
      <c r="Z135" s="1">
        <v>3</v>
      </c>
      <c r="AA135" s="1">
        <v>2</v>
      </c>
      <c r="AB135" s="1">
        <v>1</v>
      </c>
      <c r="AC135" s="1">
        <v>4</v>
      </c>
      <c r="AD135" s="1">
        <v>3</v>
      </c>
      <c r="AE135" s="1">
        <v>3</v>
      </c>
      <c r="AF135" s="1">
        <v>4</v>
      </c>
      <c r="AG135" s="1">
        <v>2</v>
      </c>
      <c r="AH135" s="12">
        <v>3</v>
      </c>
      <c r="AI135" s="1">
        <v>2</v>
      </c>
      <c r="AJ135" s="1">
        <v>3</v>
      </c>
      <c r="AK135" s="1">
        <v>2</v>
      </c>
      <c r="AL135" s="1">
        <v>2</v>
      </c>
      <c r="AM135" s="18">
        <v>3</v>
      </c>
      <c r="AN135" s="28">
        <f t="shared" si="8"/>
        <v>40</v>
      </c>
      <c r="AO135" s="27" t="str">
        <f t="shared" si="10"/>
        <v>Tinggi</v>
      </c>
      <c r="AP135" s="20">
        <v>1</v>
      </c>
      <c r="AQ135" s="117" t="s">
        <v>45</v>
      </c>
      <c r="AR135" s="23">
        <v>1</v>
      </c>
      <c r="AS135" s="24">
        <v>2020</v>
      </c>
      <c r="AT135" s="126">
        <v>22</v>
      </c>
      <c r="AU135">
        <v>4</v>
      </c>
      <c r="AV135" s="154" t="s">
        <v>610</v>
      </c>
    </row>
    <row r="136" spans="1:48" ht="13" thickBot="1" x14ac:dyDescent="0.3">
      <c r="A136" s="17">
        <v>134</v>
      </c>
      <c r="B136" s="1">
        <v>4</v>
      </c>
      <c r="C136" s="1">
        <v>4</v>
      </c>
      <c r="D136" s="1">
        <v>3</v>
      </c>
      <c r="E136" s="10">
        <v>3</v>
      </c>
      <c r="F136" s="10">
        <v>2</v>
      </c>
      <c r="G136" s="1">
        <v>2</v>
      </c>
      <c r="H136" s="1">
        <v>3</v>
      </c>
      <c r="I136" s="1">
        <v>4</v>
      </c>
      <c r="J136" s="1">
        <v>3</v>
      </c>
      <c r="K136" s="10">
        <v>2</v>
      </c>
      <c r="L136" s="1">
        <v>2</v>
      </c>
      <c r="M136" s="1">
        <v>4</v>
      </c>
      <c r="N136" s="1">
        <v>3</v>
      </c>
      <c r="O136" s="1">
        <v>2</v>
      </c>
      <c r="P136" s="1">
        <v>4</v>
      </c>
      <c r="Q136" s="1">
        <v>4</v>
      </c>
      <c r="R136" s="1">
        <v>4</v>
      </c>
      <c r="S136" s="10">
        <v>4</v>
      </c>
      <c r="T136" s="10">
        <v>2</v>
      </c>
      <c r="U136" s="6">
        <v>4</v>
      </c>
      <c r="V136" s="26">
        <f>SUM(Table8[[#This Row],[X.1]:[X.20]])</f>
        <v>63</v>
      </c>
      <c r="W136" s="14" t="str">
        <f t="shared" si="9"/>
        <v>Sedang</v>
      </c>
      <c r="X136" s="20">
        <v>3</v>
      </c>
      <c r="Y136" s="1">
        <v>2</v>
      </c>
      <c r="Z136" s="1">
        <v>2</v>
      </c>
      <c r="AA136" s="1">
        <v>2</v>
      </c>
      <c r="AB136" s="1">
        <v>2</v>
      </c>
      <c r="AC136" s="1">
        <v>3</v>
      </c>
      <c r="AD136" s="1">
        <v>3</v>
      </c>
      <c r="AE136" s="1">
        <v>2</v>
      </c>
      <c r="AF136" s="1">
        <v>2</v>
      </c>
      <c r="AG136" s="1">
        <v>3</v>
      </c>
      <c r="AH136" s="12">
        <v>3</v>
      </c>
      <c r="AI136" s="1">
        <v>2</v>
      </c>
      <c r="AJ136" s="1">
        <v>3</v>
      </c>
      <c r="AK136" s="1">
        <v>2</v>
      </c>
      <c r="AL136" s="1">
        <v>3</v>
      </c>
      <c r="AM136" s="18">
        <v>2</v>
      </c>
      <c r="AN136" s="28">
        <f t="shared" si="8"/>
        <v>36</v>
      </c>
      <c r="AO136" s="27" t="str">
        <f t="shared" si="10"/>
        <v>Sedang</v>
      </c>
      <c r="AP136" s="20">
        <v>1</v>
      </c>
      <c r="AQ136" s="117" t="s">
        <v>45</v>
      </c>
      <c r="AR136" s="23">
        <v>1</v>
      </c>
      <c r="AS136" s="24">
        <v>2020</v>
      </c>
      <c r="AT136" s="126">
        <v>21</v>
      </c>
      <c r="AU136">
        <v>3</v>
      </c>
      <c r="AV136" s="154" t="s">
        <v>612</v>
      </c>
    </row>
    <row r="137" spans="1:48" ht="13" thickBot="1" x14ac:dyDescent="0.3">
      <c r="A137" s="17">
        <v>135</v>
      </c>
      <c r="B137" s="1">
        <v>5</v>
      </c>
      <c r="C137" s="1">
        <v>2</v>
      </c>
      <c r="D137" s="1">
        <v>5</v>
      </c>
      <c r="E137" s="10">
        <v>1</v>
      </c>
      <c r="F137" s="10">
        <v>5</v>
      </c>
      <c r="G137" s="1">
        <v>1</v>
      </c>
      <c r="H137" s="1">
        <v>4</v>
      </c>
      <c r="I137" s="1">
        <v>2</v>
      </c>
      <c r="J137" s="1">
        <v>4</v>
      </c>
      <c r="K137" s="10">
        <v>1</v>
      </c>
      <c r="L137" s="1">
        <v>4</v>
      </c>
      <c r="M137" s="1">
        <v>5</v>
      </c>
      <c r="N137" s="1">
        <v>5</v>
      </c>
      <c r="O137" s="1">
        <v>2</v>
      </c>
      <c r="P137" s="1">
        <v>2</v>
      </c>
      <c r="Q137" s="1">
        <v>5</v>
      </c>
      <c r="R137" s="1">
        <v>5</v>
      </c>
      <c r="S137" s="10">
        <v>1</v>
      </c>
      <c r="T137" s="10">
        <v>1</v>
      </c>
      <c r="U137" s="6">
        <v>5</v>
      </c>
      <c r="V137" s="26">
        <f>SUM(Table8[[#This Row],[X.1]:[X.20]])</f>
        <v>65</v>
      </c>
      <c r="W137" s="14" t="str">
        <f t="shared" si="9"/>
        <v>Sedang</v>
      </c>
      <c r="X137" s="20">
        <v>3</v>
      </c>
      <c r="Y137" s="1">
        <v>1</v>
      </c>
      <c r="Z137" s="1">
        <v>1</v>
      </c>
      <c r="AA137" s="1">
        <v>2</v>
      </c>
      <c r="AB137" s="1">
        <v>1</v>
      </c>
      <c r="AC137" s="1">
        <v>1</v>
      </c>
      <c r="AD137" s="1">
        <v>1</v>
      </c>
      <c r="AE137" s="1">
        <v>2</v>
      </c>
      <c r="AF137" s="1">
        <v>4</v>
      </c>
      <c r="AG137" s="1">
        <v>2</v>
      </c>
      <c r="AH137" s="12">
        <v>3</v>
      </c>
      <c r="AI137" s="1">
        <v>2</v>
      </c>
      <c r="AJ137" s="1">
        <v>4</v>
      </c>
      <c r="AK137" s="1">
        <v>1</v>
      </c>
      <c r="AL137" s="1">
        <v>2</v>
      </c>
      <c r="AM137" s="18">
        <v>4</v>
      </c>
      <c r="AN137" s="28">
        <f t="shared" si="8"/>
        <v>31</v>
      </c>
      <c r="AO137" s="27" t="str">
        <f t="shared" si="10"/>
        <v>Rendah</v>
      </c>
      <c r="AP137" s="20">
        <v>2</v>
      </c>
      <c r="AQ137" s="117" t="s">
        <v>55</v>
      </c>
      <c r="AR137" s="23">
        <v>1</v>
      </c>
      <c r="AS137" s="24">
        <v>2020</v>
      </c>
      <c r="AT137" s="126">
        <v>23</v>
      </c>
      <c r="AU137">
        <v>5</v>
      </c>
      <c r="AV137" s="154" t="s">
        <v>613</v>
      </c>
    </row>
    <row r="138" spans="1:48" ht="13" thickBot="1" x14ac:dyDescent="0.3">
      <c r="A138" s="17">
        <v>136</v>
      </c>
      <c r="B138" s="1">
        <v>3</v>
      </c>
      <c r="C138" s="1">
        <v>3</v>
      </c>
      <c r="D138" s="1">
        <v>3</v>
      </c>
      <c r="E138" s="10">
        <v>3</v>
      </c>
      <c r="F138" s="10">
        <v>3</v>
      </c>
      <c r="G138" s="1">
        <v>3</v>
      </c>
      <c r="H138" s="1">
        <v>3</v>
      </c>
      <c r="I138" s="1">
        <v>3</v>
      </c>
      <c r="J138" s="1">
        <v>3</v>
      </c>
      <c r="K138" s="10">
        <v>3</v>
      </c>
      <c r="L138" s="1">
        <v>3</v>
      </c>
      <c r="M138" s="1">
        <v>3</v>
      </c>
      <c r="N138" s="1">
        <v>3</v>
      </c>
      <c r="O138" s="1">
        <v>3</v>
      </c>
      <c r="P138" s="1">
        <v>3</v>
      </c>
      <c r="Q138" s="1">
        <v>3</v>
      </c>
      <c r="R138" s="1">
        <v>3</v>
      </c>
      <c r="S138" s="10">
        <v>3</v>
      </c>
      <c r="T138" s="10">
        <v>3</v>
      </c>
      <c r="U138" s="6">
        <v>2</v>
      </c>
      <c r="V138" s="26">
        <f>SUM(Table8[[#This Row],[X.1]:[X.20]])</f>
        <v>59</v>
      </c>
      <c r="W138" s="14" t="str">
        <f t="shared" si="9"/>
        <v>Sedang</v>
      </c>
      <c r="X138" s="20">
        <v>3</v>
      </c>
      <c r="Y138" s="1">
        <v>4</v>
      </c>
      <c r="Z138" s="1">
        <v>4</v>
      </c>
      <c r="AA138" s="1">
        <v>4</v>
      </c>
      <c r="AB138" s="1">
        <v>4</v>
      </c>
      <c r="AC138" s="1">
        <v>4</v>
      </c>
      <c r="AD138" s="1">
        <v>4</v>
      </c>
      <c r="AE138" s="1">
        <v>4</v>
      </c>
      <c r="AF138" s="1">
        <v>4</v>
      </c>
      <c r="AG138" s="1">
        <v>4</v>
      </c>
      <c r="AH138" s="12">
        <v>4</v>
      </c>
      <c r="AI138" s="1">
        <v>4</v>
      </c>
      <c r="AJ138" s="1">
        <v>4</v>
      </c>
      <c r="AK138" s="1">
        <v>4</v>
      </c>
      <c r="AL138" s="1">
        <v>4</v>
      </c>
      <c r="AM138" s="18">
        <v>4</v>
      </c>
      <c r="AN138" s="28">
        <f t="shared" si="8"/>
        <v>60</v>
      </c>
      <c r="AO138" s="27" t="str">
        <f t="shared" si="10"/>
        <v>Sangat Tinggi</v>
      </c>
      <c r="AP138" s="20">
        <v>1</v>
      </c>
      <c r="AQ138" s="117" t="s">
        <v>45</v>
      </c>
      <c r="AR138" s="23">
        <v>1</v>
      </c>
      <c r="AS138" s="24">
        <v>2020</v>
      </c>
      <c r="AT138" s="126">
        <v>23</v>
      </c>
      <c r="AU138">
        <v>5</v>
      </c>
      <c r="AV138" s="154" t="s">
        <v>610</v>
      </c>
    </row>
    <row r="139" spans="1:48" ht="13" thickBot="1" x14ac:dyDescent="0.3">
      <c r="A139" s="17">
        <v>137</v>
      </c>
      <c r="B139" s="1">
        <v>4</v>
      </c>
      <c r="C139" s="1">
        <v>3</v>
      </c>
      <c r="D139" s="1">
        <v>3</v>
      </c>
      <c r="E139" s="10">
        <v>3</v>
      </c>
      <c r="F139" s="10">
        <v>3</v>
      </c>
      <c r="G139" s="1">
        <v>3</v>
      </c>
      <c r="H139" s="1">
        <v>3</v>
      </c>
      <c r="I139" s="1">
        <v>3</v>
      </c>
      <c r="J139" s="1">
        <v>3</v>
      </c>
      <c r="K139" s="10">
        <v>3</v>
      </c>
      <c r="L139" s="1">
        <v>3</v>
      </c>
      <c r="M139" s="1">
        <v>3</v>
      </c>
      <c r="N139" s="1">
        <v>3</v>
      </c>
      <c r="O139" s="1">
        <v>3</v>
      </c>
      <c r="P139" s="1">
        <v>3</v>
      </c>
      <c r="Q139" s="1">
        <v>4</v>
      </c>
      <c r="R139" s="1">
        <v>4</v>
      </c>
      <c r="S139" s="10">
        <v>4</v>
      </c>
      <c r="T139" s="10">
        <v>4</v>
      </c>
      <c r="U139" s="6">
        <v>4</v>
      </c>
      <c r="V139" s="26">
        <f>SUM(Table8[[#This Row],[X.1]:[X.20]])</f>
        <v>66</v>
      </c>
      <c r="W139" s="14" t="str">
        <f t="shared" si="9"/>
        <v>Sedang</v>
      </c>
      <c r="X139" s="20">
        <v>3</v>
      </c>
      <c r="Y139" s="1">
        <v>4</v>
      </c>
      <c r="Z139" s="1">
        <v>3</v>
      </c>
      <c r="AA139" s="1">
        <v>3</v>
      </c>
      <c r="AB139" s="1">
        <v>2</v>
      </c>
      <c r="AC139" s="1">
        <v>4</v>
      </c>
      <c r="AD139" s="1">
        <v>3</v>
      </c>
      <c r="AE139" s="1">
        <v>2</v>
      </c>
      <c r="AF139" s="1">
        <v>3</v>
      </c>
      <c r="AG139" s="1">
        <v>4</v>
      </c>
      <c r="AH139" s="12">
        <v>4</v>
      </c>
      <c r="AI139" s="1">
        <v>4</v>
      </c>
      <c r="AJ139" s="1">
        <v>2</v>
      </c>
      <c r="AK139" s="1">
        <v>2</v>
      </c>
      <c r="AL139" s="1">
        <v>4</v>
      </c>
      <c r="AM139" s="18">
        <v>2</v>
      </c>
      <c r="AN139" s="28">
        <f t="shared" si="8"/>
        <v>46</v>
      </c>
      <c r="AO139" s="27" t="str">
        <f t="shared" si="10"/>
        <v>Tinggi</v>
      </c>
      <c r="AP139" s="20">
        <v>1</v>
      </c>
      <c r="AQ139" s="117" t="s">
        <v>45</v>
      </c>
      <c r="AR139" s="23">
        <v>1</v>
      </c>
      <c r="AS139" s="24">
        <v>2020</v>
      </c>
      <c r="AT139" s="126">
        <v>23</v>
      </c>
      <c r="AU139">
        <v>5</v>
      </c>
      <c r="AV139" s="154" t="s">
        <v>609</v>
      </c>
    </row>
    <row r="140" spans="1:48" ht="13" thickBot="1" x14ac:dyDescent="0.3">
      <c r="A140" s="17">
        <v>138</v>
      </c>
      <c r="B140" s="1">
        <v>2</v>
      </c>
      <c r="C140" s="1">
        <v>2</v>
      </c>
      <c r="D140" s="1">
        <v>2</v>
      </c>
      <c r="E140" s="10">
        <v>4</v>
      </c>
      <c r="F140" s="10">
        <v>4</v>
      </c>
      <c r="G140" s="1">
        <v>2</v>
      </c>
      <c r="H140" s="1">
        <v>3</v>
      </c>
      <c r="I140" s="1">
        <v>2</v>
      </c>
      <c r="J140" s="1">
        <v>2</v>
      </c>
      <c r="K140" s="10">
        <v>4</v>
      </c>
      <c r="L140" s="1">
        <v>2</v>
      </c>
      <c r="M140" s="1">
        <v>4</v>
      </c>
      <c r="N140" s="1">
        <v>2</v>
      </c>
      <c r="O140" s="1">
        <v>2</v>
      </c>
      <c r="P140" s="1">
        <v>3</v>
      </c>
      <c r="Q140" s="1">
        <v>4</v>
      </c>
      <c r="R140" s="1">
        <v>4</v>
      </c>
      <c r="S140" s="10">
        <v>2</v>
      </c>
      <c r="T140" s="10">
        <v>2</v>
      </c>
      <c r="U140" s="6">
        <v>3</v>
      </c>
      <c r="V140" s="26">
        <f>SUM(Table8[[#This Row],[X.1]:[X.20]])</f>
        <v>55</v>
      </c>
      <c r="W140" s="14" t="str">
        <f t="shared" si="9"/>
        <v>Sedang</v>
      </c>
      <c r="X140" s="20">
        <v>3</v>
      </c>
      <c r="Y140" s="1">
        <v>3</v>
      </c>
      <c r="Z140" s="1">
        <v>2</v>
      </c>
      <c r="AA140" s="1">
        <v>2</v>
      </c>
      <c r="AB140" s="1">
        <v>2</v>
      </c>
      <c r="AC140" s="1">
        <v>3</v>
      </c>
      <c r="AD140" s="1">
        <v>2</v>
      </c>
      <c r="AE140" s="1">
        <v>2</v>
      </c>
      <c r="AF140" s="1">
        <v>3</v>
      </c>
      <c r="AG140" s="1">
        <v>2</v>
      </c>
      <c r="AH140" s="12">
        <v>4</v>
      </c>
      <c r="AI140" s="1">
        <v>1</v>
      </c>
      <c r="AJ140" s="1">
        <v>2</v>
      </c>
      <c r="AK140" s="1">
        <v>1</v>
      </c>
      <c r="AL140" s="1">
        <v>2</v>
      </c>
      <c r="AM140" s="18">
        <v>3</v>
      </c>
      <c r="AN140" s="28">
        <f t="shared" si="8"/>
        <v>34</v>
      </c>
      <c r="AO140" s="27" t="str">
        <f t="shared" si="10"/>
        <v>Sedang</v>
      </c>
      <c r="AP140" s="20">
        <v>1</v>
      </c>
      <c r="AQ140" s="117" t="s">
        <v>45</v>
      </c>
      <c r="AR140" s="23">
        <v>1</v>
      </c>
      <c r="AS140" s="24">
        <v>2020</v>
      </c>
      <c r="AT140" s="126">
        <v>22</v>
      </c>
      <c r="AU140">
        <v>4</v>
      </c>
      <c r="AV140" s="154" t="s">
        <v>611</v>
      </c>
    </row>
    <row r="141" spans="1:48" ht="13" thickBot="1" x14ac:dyDescent="0.3">
      <c r="A141" s="17">
        <v>139</v>
      </c>
      <c r="B141" s="1">
        <v>4</v>
      </c>
      <c r="C141" s="1">
        <v>3</v>
      </c>
      <c r="D141" s="1">
        <v>1</v>
      </c>
      <c r="E141" s="10">
        <v>4</v>
      </c>
      <c r="F141" s="10">
        <v>2</v>
      </c>
      <c r="G141" s="1">
        <v>3</v>
      </c>
      <c r="H141" s="1">
        <v>3</v>
      </c>
      <c r="I141" s="1">
        <v>2</v>
      </c>
      <c r="J141" s="1">
        <v>2</v>
      </c>
      <c r="K141" s="10">
        <v>1</v>
      </c>
      <c r="L141" s="1">
        <v>4</v>
      </c>
      <c r="M141" s="1">
        <v>4</v>
      </c>
      <c r="N141" s="1">
        <v>3</v>
      </c>
      <c r="O141" s="1">
        <v>1</v>
      </c>
      <c r="P141" s="1">
        <v>3</v>
      </c>
      <c r="Q141" s="1">
        <v>5</v>
      </c>
      <c r="R141" s="1">
        <v>4</v>
      </c>
      <c r="S141" s="10">
        <v>2</v>
      </c>
      <c r="T141" s="10">
        <v>1</v>
      </c>
      <c r="U141" s="6">
        <v>5</v>
      </c>
      <c r="V141" s="26">
        <f>SUM(Table8[[#This Row],[X.1]:[X.20]])</f>
        <v>57</v>
      </c>
      <c r="W141" s="14" t="str">
        <f t="shared" si="9"/>
        <v>Sedang</v>
      </c>
      <c r="X141" s="20">
        <v>3</v>
      </c>
      <c r="Y141" s="1">
        <v>4</v>
      </c>
      <c r="Z141" s="1">
        <v>2</v>
      </c>
      <c r="AA141" s="1">
        <v>2</v>
      </c>
      <c r="AB141" s="1">
        <v>1</v>
      </c>
      <c r="AC141" s="1">
        <v>4</v>
      </c>
      <c r="AD141" s="1">
        <v>2</v>
      </c>
      <c r="AE141" s="1">
        <v>1</v>
      </c>
      <c r="AF141" s="1">
        <v>4</v>
      </c>
      <c r="AG141" s="1">
        <v>3</v>
      </c>
      <c r="AH141" s="12">
        <v>4</v>
      </c>
      <c r="AI141" s="1">
        <v>2</v>
      </c>
      <c r="AJ141" s="1">
        <v>3</v>
      </c>
      <c r="AK141" s="1">
        <v>2</v>
      </c>
      <c r="AL141" s="1">
        <v>4</v>
      </c>
      <c r="AM141" s="18">
        <v>3</v>
      </c>
      <c r="AN141" s="28">
        <f t="shared" si="8"/>
        <v>41</v>
      </c>
      <c r="AO141" s="27" t="str">
        <f t="shared" si="10"/>
        <v>Tinggi</v>
      </c>
      <c r="AP141" s="20">
        <v>1</v>
      </c>
      <c r="AQ141" s="117" t="s">
        <v>45</v>
      </c>
      <c r="AR141" s="23">
        <v>1</v>
      </c>
      <c r="AS141" s="24">
        <v>2020</v>
      </c>
      <c r="AT141" s="126">
        <v>23</v>
      </c>
      <c r="AU141">
        <v>5</v>
      </c>
      <c r="AV141" s="154" t="s">
        <v>611</v>
      </c>
    </row>
    <row r="142" spans="1:48" ht="13" thickBot="1" x14ac:dyDescent="0.3">
      <c r="A142" s="17">
        <v>140</v>
      </c>
      <c r="B142" s="1">
        <v>1</v>
      </c>
      <c r="C142" s="1">
        <v>1</v>
      </c>
      <c r="D142" s="1">
        <v>1</v>
      </c>
      <c r="E142" s="10">
        <v>5</v>
      </c>
      <c r="F142" s="10">
        <v>3</v>
      </c>
      <c r="G142" s="1">
        <v>1</v>
      </c>
      <c r="H142" s="1">
        <v>1</v>
      </c>
      <c r="I142" s="1">
        <v>1</v>
      </c>
      <c r="J142" s="1">
        <v>1</v>
      </c>
      <c r="K142" s="10">
        <v>5</v>
      </c>
      <c r="L142" s="1">
        <v>1</v>
      </c>
      <c r="M142" s="1">
        <v>1</v>
      </c>
      <c r="N142" s="1">
        <v>1</v>
      </c>
      <c r="O142" s="1">
        <v>1</v>
      </c>
      <c r="P142" s="1">
        <v>3</v>
      </c>
      <c r="Q142" s="1">
        <v>5</v>
      </c>
      <c r="R142" s="1">
        <v>3</v>
      </c>
      <c r="S142" s="10">
        <v>3</v>
      </c>
      <c r="T142" s="10">
        <v>5</v>
      </c>
      <c r="U142" s="6">
        <v>5</v>
      </c>
      <c r="V142" s="26">
        <f>SUM(Table8[[#This Row],[X.1]:[X.20]])</f>
        <v>48</v>
      </c>
      <c r="W142" s="14" t="str">
        <f t="shared" si="9"/>
        <v>Rendah</v>
      </c>
      <c r="X142" s="20">
        <v>2</v>
      </c>
      <c r="Y142" s="1">
        <v>3</v>
      </c>
      <c r="Z142" s="1">
        <v>1</v>
      </c>
      <c r="AA142" s="1">
        <v>4</v>
      </c>
      <c r="AB142" s="1">
        <v>1</v>
      </c>
      <c r="AC142" s="1">
        <v>4</v>
      </c>
      <c r="AD142" s="1">
        <v>2</v>
      </c>
      <c r="AE142" s="1">
        <v>1</v>
      </c>
      <c r="AF142" s="1">
        <v>1</v>
      </c>
      <c r="AG142" s="1">
        <v>4</v>
      </c>
      <c r="AH142" s="12">
        <v>2</v>
      </c>
      <c r="AI142" s="1">
        <v>1</v>
      </c>
      <c r="AJ142" s="1">
        <v>1</v>
      </c>
      <c r="AK142" s="1">
        <v>1</v>
      </c>
      <c r="AL142" s="1">
        <v>4</v>
      </c>
      <c r="AM142" s="18">
        <v>2</v>
      </c>
      <c r="AN142" s="28">
        <f t="shared" si="8"/>
        <v>32</v>
      </c>
      <c r="AO142" s="27" t="str">
        <f t="shared" si="10"/>
        <v>Sedang</v>
      </c>
      <c r="AP142" s="20">
        <v>1</v>
      </c>
      <c r="AQ142" s="117" t="s">
        <v>45</v>
      </c>
      <c r="AR142" s="23">
        <v>2</v>
      </c>
      <c r="AS142" s="24">
        <v>2021</v>
      </c>
      <c r="AT142" s="126">
        <v>20</v>
      </c>
      <c r="AU142">
        <v>2</v>
      </c>
      <c r="AV142" s="154" t="s">
        <v>609</v>
      </c>
    </row>
    <row r="143" spans="1:48" ht="13" thickBot="1" x14ac:dyDescent="0.3">
      <c r="A143" s="17">
        <v>141</v>
      </c>
      <c r="B143" s="1">
        <v>4</v>
      </c>
      <c r="C143" s="1">
        <v>4</v>
      </c>
      <c r="D143" s="1">
        <v>2</v>
      </c>
      <c r="E143" s="10">
        <v>4</v>
      </c>
      <c r="F143" s="10">
        <v>4</v>
      </c>
      <c r="G143" s="1">
        <v>5</v>
      </c>
      <c r="H143" s="1">
        <v>3</v>
      </c>
      <c r="I143" s="1">
        <v>4</v>
      </c>
      <c r="J143" s="1">
        <v>5</v>
      </c>
      <c r="K143" s="10">
        <v>5</v>
      </c>
      <c r="L143" s="1">
        <v>3</v>
      </c>
      <c r="M143" s="1">
        <v>3</v>
      </c>
      <c r="N143" s="1">
        <v>5</v>
      </c>
      <c r="O143" s="1">
        <v>5</v>
      </c>
      <c r="P143" s="1">
        <v>4</v>
      </c>
      <c r="Q143" s="1">
        <v>1</v>
      </c>
      <c r="R143" s="1">
        <v>5</v>
      </c>
      <c r="S143" s="10">
        <v>1</v>
      </c>
      <c r="T143" s="10">
        <v>2</v>
      </c>
      <c r="U143" s="6">
        <v>2</v>
      </c>
      <c r="V143" s="26">
        <f>SUM(Table8[[#This Row],[X.1]:[X.20]])</f>
        <v>71</v>
      </c>
      <c r="W143" s="14" t="str">
        <f t="shared" si="9"/>
        <v>Tinggi</v>
      </c>
      <c r="X143" s="20">
        <v>4</v>
      </c>
      <c r="Y143" s="1">
        <v>3</v>
      </c>
      <c r="Z143" s="1">
        <v>2</v>
      </c>
      <c r="AA143" s="1">
        <v>2</v>
      </c>
      <c r="AB143" s="1">
        <v>3</v>
      </c>
      <c r="AC143" s="1">
        <v>4</v>
      </c>
      <c r="AD143" s="1">
        <v>2</v>
      </c>
      <c r="AE143" s="1">
        <v>3</v>
      </c>
      <c r="AF143" s="1">
        <v>3</v>
      </c>
      <c r="AG143" s="1">
        <v>4</v>
      </c>
      <c r="AH143" s="12">
        <v>2</v>
      </c>
      <c r="AI143" s="1">
        <v>2</v>
      </c>
      <c r="AJ143" s="1">
        <v>1</v>
      </c>
      <c r="AK143" s="1">
        <v>1</v>
      </c>
      <c r="AL143" s="1">
        <v>1</v>
      </c>
      <c r="AM143" s="18">
        <v>2</v>
      </c>
      <c r="AN143" s="28">
        <f t="shared" si="8"/>
        <v>35</v>
      </c>
      <c r="AO143" s="27" t="str">
        <f t="shared" si="10"/>
        <v>Sedang</v>
      </c>
      <c r="AP143" s="20">
        <v>1</v>
      </c>
      <c r="AQ143" s="117" t="s">
        <v>45</v>
      </c>
      <c r="AR143" s="23">
        <v>2</v>
      </c>
      <c r="AS143" s="24">
        <v>2021</v>
      </c>
      <c r="AT143" s="126">
        <v>21</v>
      </c>
      <c r="AU143">
        <v>3</v>
      </c>
      <c r="AV143" s="154" t="s">
        <v>609</v>
      </c>
    </row>
    <row r="144" spans="1:48" ht="13" thickBot="1" x14ac:dyDescent="0.3">
      <c r="A144" s="17">
        <v>142</v>
      </c>
      <c r="B144" s="1">
        <v>4</v>
      </c>
      <c r="C144" s="1">
        <v>4</v>
      </c>
      <c r="D144" s="1">
        <v>3</v>
      </c>
      <c r="E144" s="10">
        <v>2</v>
      </c>
      <c r="F144" s="10">
        <v>3</v>
      </c>
      <c r="G144" s="1">
        <v>2</v>
      </c>
      <c r="H144" s="1">
        <v>2</v>
      </c>
      <c r="I144" s="1">
        <v>3</v>
      </c>
      <c r="J144" s="1">
        <v>3</v>
      </c>
      <c r="K144" s="10">
        <v>3</v>
      </c>
      <c r="L144" s="1">
        <v>3</v>
      </c>
      <c r="M144" s="1">
        <v>3</v>
      </c>
      <c r="N144" s="1">
        <v>3</v>
      </c>
      <c r="O144" s="1">
        <v>3</v>
      </c>
      <c r="P144" s="1">
        <v>3</v>
      </c>
      <c r="Q144" s="1">
        <v>3</v>
      </c>
      <c r="R144" s="1">
        <v>3</v>
      </c>
      <c r="S144" s="10">
        <v>3</v>
      </c>
      <c r="T144" s="10">
        <v>3</v>
      </c>
      <c r="U144" s="6">
        <v>3</v>
      </c>
      <c r="V144" s="26">
        <f>SUM(Table8[[#This Row],[X.1]:[X.20]])</f>
        <v>59</v>
      </c>
      <c r="W144" s="14" t="str">
        <f t="shared" si="9"/>
        <v>Sedang</v>
      </c>
      <c r="X144" s="20">
        <v>3</v>
      </c>
      <c r="Y144" s="1">
        <v>3</v>
      </c>
      <c r="Z144" s="1">
        <v>2</v>
      </c>
      <c r="AA144" s="1">
        <v>3</v>
      </c>
      <c r="AB144" s="1">
        <v>2</v>
      </c>
      <c r="AC144" s="1">
        <v>3</v>
      </c>
      <c r="AD144" s="1">
        <v>3</v>
      </c>
      <c r="AE144" s="1">
        <v>3</v>
      </c>
      <c r="AF144" s="1">
        <v>3</v>
      </c>
      <c r="AG144" s="1">
        <v>3</v>
      </c>
      <c r="AH144" s="12">
        <v>3</v>
      </c>
      <c r="AI144" s="1">
        <v>2</v>
      </c>
      <c r="AJ144" s="1">
        <v>2</v>
      </c>
      <c r="AK144" s="1">
        <v>1</v>
      </c>
      <c r="AL144" s="1">
        <v>2</v>
      </c>
      <c r="AM144" s="18">
        <v>2</v>
      </c>
      <c r="AN144" s="28">
        <f t="shared" si="8"/>
        <v>37</v>
      </c>
      <c r="AO144" s="27" t="str">
        <f t="shared" si="10"/>
        <v>Sedang</v>
      </c>
      <c r="AP144" s="20">
        <v>1</v>
      </c>
      <c r="AQ144" s="117" t="s">
        <v>45</v>
      </c>
      <c r="AR144" s="23">
        <v>1</v>
      </c>
      <c r="AS144" s="24">
        <v>2020</v>
      </c>
      <c r="AT144" s="126">
        <v>21</v>
      </c>
      <c r="AU144">
        <v>3</v>
      </c>
      <c r="AV144" s="154" t="s">
        <v>610</v>
      </c>
    </row>
    <row r="145" spans="1:48" ht="13" thickBot="1" x14ac:dyDescent="0.3">
      <c r="A145" s="17">
        <v>143</v>
      </c>
      <c r="B145" s="1">
        <v>2</v>
      </c>
      <c r="C145" s="1">
        <v>3</v>
      </c>
      <c r="D145" s="1">
        <v>1</v>
      </c>
      <c r="E145" s="10">
        <v>3</v>
      </c>
      <c r="F145" s="10">
        <v>4</v>
      </c>
      <c r="G145" s="1">
        <v>2</v>
      </c>
      <c r="H145" s="1">
        <v>2</v>
      </c>
      <c r="I145" s="1">
        <v>5</v>
      </c>
      <c r="J145" s="1">
        <v>2</v>
      </c>
      <c r="K145" s="10">
        <v>4</v>
      </c>
      <c r="L145" s="1">
        <v>3</v>
      </c>
      <c r="M145" s="1">
        <v>2</v>
      </c>
      <c r="N145" s="1">
        <v>2</v>
      </c>
      <c r="O145" s="1">
        <v>1</v>
      </c>
      <c r="P145" s="1">
        <v>3</v>
      </c>
      <c r="Q145" s="1">
        <v>4</v>
      </c>
      <c r="R145" s="1">
        <v>3</v>
      </c>
      <c r="S145" s="10">
        <v>4</v>
      </c>
      <c r="T145" s="10">
        <v>4</v>
      </c>
      <c r="U145" s="6">
        <v>3</v>
      </c>
      <c r="V145" s="26">
        <f>SUM(Table8[[#This Row],[X.1]:[X.20]])</f>
        <v>57</v>
      </c>
      <c r="W145" s="14" t="str">
        <f t="shared" si="9"/>
        <v>Sedang</v>
      </c>
      <c r="X145" s="20">
        <v>3</v>
      </c>
      <c r="Y145" s="1">
        <v>1</v>
      </c>
      <c r="Z145" s="1">
        <v>2</v>
      </c>
      <c r="AA145" s="1">
        <v>3</v>
      </c>
      <c r="AB145" s="1">
        <v>1</v>
      </c>
      <c r="AC145" s="1">
        <v>4</v>
      </c>
      <c r="AD145" s="1">
        <v>2</v>
      </c>
      <c r="AE145" s="1">
        <v>2</v>
      </c>
      <c r="AF145" s="1">
        <v>3</v>
      </c>
      <c r="AG145" s="1">
        <v>3</v>
      </c>
      <c r="AH145" s="12">
        <v>1</v>
      </c>
      <c r="AI145" s="1">
        <v>2</v>
      </c>
      <c r="AJ145" s="1">
        <v>2</v>
      </c>
      <c r="AK145" s="1">
        <v>1</v>
      </c>
      <c r="AL145" s="1">
        <v>2</v>
      </c>
      <c r="AM145" s="18">
        <v>2</v>
      </c>
      <c r="AN145" s="28">
        <f t="shared" si="8"/>
        <v>31</v>
      </c>
      <c r="AO145" s="27" t="str">
        <f t="shared" si="10"/>
        <v>Rendah</v>
      </c>
      <c r="AP145" s="20">
        <v>1</v>
      </c>
      <c r="AQ145" s="117" t="s">
        <v>45</v>
      </c>
      <c r="AR145" s="23">
        <v>2</v>
      </c>
      <c r="AS145" s="24">
        <v>2021</v>
      </c>
      <c r="AT145" s="126">
        <v>21</v>
      </c>
      <c r="AU145">
        <v>3</v>
      </c>
      <c r="AV145" s="154" t="s">
        <v>610</v>
      </c>
    </row>
    <row r="146" spans="1:48" ht="13" thickBot="1" x14ac:dyDescent="0.3">
      <c r="A146" s="17">
        <v>144</v>
      </c>
      <c r="B146" s="1">
        <v>4</v>
      </c>
      <c r="C146" s="1">
        <v>4</v>
      </c>
      <c r="D146" s="1">
        <v>2</v>
      </c>
      <c r="E146" s="10">
        <v>2</v>
      </c>
      <c r="F146" s="10">
        <v>2</v>
      </c>
      <c r="G146" s="1">
        <v>2</v>
      </c>
      <c r="H146" s="1">
        <v>3</v>
      </c>
      <c r="I146" s="1">
        <v>4</v>
      </c>
      <c r="J146" s="1">
        <v>2</v>
      </c>
      <c r="K146" s="10">
        <v>1</v>
      </c>
      <c r="L146" s="1">
        <v>2</v>
      </c>
      <c r="M146" s="1">
        <v>2</v>
      </c>
      <c r="N146" s="1">
        <v>2</v>
      </c>
      <c r="O146" s="1">
        <v>2</v>
      </c>
      <c r="P146" s="1">
        <v>1</v>
      </c>
      <c r="Q146" s="1">
        <v>5</v>
      </c>
      <c r="R146" s="1">
        <v>2</v>
      </c>
      <c r="S146" s="10">
        <v>4</v>
      </c>
      <c r="T146" s="10">
        <v>1</v>
      </c>
      <c r="U146" s="6">
        <v>2</v>
      </c>
      <c r="V146" s="26">
        <f>SUM(Table8[[#This Row],[X.1]:[X.20]])</f>
        <v>49</v>
      </c>
      <c r="W146" s="14" t="str">
        <f t="shared" si="9"/>
        <v>Rendah</v>
      </c>
      <c r="X146" s="20">
        <v>2</v>
      </c>
      <c r="Y146" s="1">
        <v>3</v>
      </c>
      <c r="Z146" s="1">
        <v>1</v>
      </c>
      <c r="AA146" s="1">
        <v>3</v>
      </c>
      <c r="AB146" s="1">
        <v>2</v>
      </c>
      <c r="AC146" s="1">
        <v>4</v>
      </c>
      <c r="AD146" s="1">
        <v>3</v>
      </c>
      <c r="AE146" s="1">
        <v>1</v>
      </c>
      <c r="AF146" s="1">
        <v>1</v>
      </c>
      <c r="AG146" s="1">
        <v>3</v>
      </c>
      <c r="AH146" s="12">
        <v>2</v>
      </c>
      <c r="AI146" s="1">
        <v>2</v>
      </c>
      <c r="AJ146" s="1">
        <v>2</v>
      </c>
      <c r="AK146" s="1">
        <v>1</v>
      </c>
      <c r="AL146" s="1">
        <v>1</v>
      </c>
      <c r="AM146" s="18">
        <v>3</v>
      </c>
      <c r="AN146" s="28">
        <f t="shared" si="8"/>
        <v>32</v>
      </c>
      <c r="AO146" s="27" t="str">
        <f t="shared" si="10"/>
        <v>Sedang</v>
      </c>
      <c r="AP146" s="20">
        <v>1</v>
      </c>
      <c r="AQ146" s="117" t="s">
        <v>45</v>
      </c>
      <c r="AR146" s="23">
        <v>2</v>
      </c>
      <c r="AS146" s="24">
        <v>2021</v>
      </c>
      <c r="AT146" s="126">
        <v>21</v>
      </c>
      <c r="AU146">
        <v>3</v>
      </c>
      <c r="AV146" s="154" t="s">
        <v>611</v>
      </c>
    </row>
    <row r="147" spans="1:48" ht="13" thickBot="1" x14ac:dyDescent="0.3">
      <c r="A147" s="17">
        <v>145</v>
      </c>
      <c r="B147" s="1">
        <v>4</v>
      </c>
      <c r="C147" s="1">
        <v>4</v>
      </c>
      <c r="D147" s="1">
        <v>3</v>
      </c>
      <c r="E147" s="10">
        <v>2</v>
      </c>
      <c r="F147" s="10">
        <v>2</v>
      </c>
      <c r="G147" s="1">
        <v>4</v>
      </c>
      <c r="H147" s="1">
        <v>4</v>
      </c>
      <c r="I147" s="1">
        <v>2</v>
      </c>
      <c r="J147" s="1">
        <v>2</v>
      </c>
      <c r="K147" s="10">
        <v>1</v>
      </c>
      <c r="L147" s="1">
        <v>3</v>
      </c>
      <c r="M147" s="1">
        <v>4</v>
      </c>
      <c r="N147" s="1">
        <v>3</v>
      </c>
      <c r="O147" s="1">
        <v>3</v>
      </c>
      <c r="P147" s="1">
        <v>2</v>
      </c>
      <c r="Q147" s="1">
        <v>2</v>
      </c>
      <c r="R147" s="1">
        <v>5</v>
      </c>
      <c r="S147" s="10">
        <v>3</v>
      </c>
      <c r="T147" s="10">
        <v>2</v>
      </c>
      <c r="U147" s="6">
        <v>2</v>
      </c>
      <c r="V147" s="26">
        <f>SUM(Table8[[#This Row],[X.1]:[X.20]])</f>
        <v>57</v>
      </c>
      <c r="W147" s="14" t="str">
        <f t="shared" si="9"/>
        <v>Sedang</v>
      </c>
      <c r="X147" s="20">
        <v>3</v>
      </c>
      <c r="Y147" s="1">
        <v>3</v>
      </c>
      <c r="Z147" s="1">
        <v>2</v>
      </c>
      <c r="AA147" s="1">
        <v>2</v>
      </c>
      <c r="AB147" s="1">
        <v>2</v>
      </c>
      <c r="AC147" s="1">
        <v>4</v>
      </c>
      <c r="AD147" s="1">
        <v>2</v>
      </c>
      <c r="AE147" s="1">
        <v>2</v>
      </c>
      <c r="AF147" s="1">
        <v>4</v>
      </c>
      <c r="AG147" s="1">
        <v>3</v>
      </c>
      <c r="AH147" s="12">
        <v>3</v>
      </c>
      <c r="AI147" s="1">
        <v>2</v>
      </c>
      <c r="AJ147" s="1">
        <v>3</v>
      </c>
      <c r="AK147" s="1">
        <v>1</v>
      </c>
      <c r="AL147" s="1">
        <v>3</v>
      </c>
      <c r="AM147" s="18">
        <v>3</v>
      </c>
      <c r="AN147" s="28">
        <f t="shared" si="8"/>
        <v>39</v>
      </c>
      <c r="AO147" s="27" t="str">
        <f t="shared" si="10"/>
        <v>Sedang</v>
      </c>
      <c r="AP147" s="20">
        <v>1</v>
      </c>
      <c r="AQ147" s="117" t="s">
        <v>45</v>
      </c>
      <c r="AR147" s="23">
        <v>2</v>
      </c>
      <c r="AS147" s="24">
        <v>2021</v>
      </c>
      <c r="AT147" s="126">
        <v>19</v>
      </c>
      <c r="AU147">
        <v>1</v>
      </c>
      <c r="AV147" s="154" t="s">
        <v>611</v>
      </c>
    </row>
    <row r="148" spans="1:48" ht="13" thickBot="1" x14ac:dyDescent="0.3">
      <c r="A148" s="17">
        <v>146</v>
      </c>
      <c r="B148" s="1">
        <v>3</v>
      </c>
      <c r="C148" s="1">
        <v>2</v>
      </c>
      <c r="D148" s="1">
        <v>1</v>
      </c>
      <c r="E148" s="10">
        <v>2</v>
      </c>
      <c r="F148" s="10">
        <v>4</v>
      </c>
      <c r="G148" s="1">
        <v>4</v>
      </c>
      <c r="H148" s="1">
        <v>3</v>
      </c>
      <c r="I148" s="1">
        <v>3</v>
      </c>
      <c r="J148" s="1">
        <v>4</v>
      </c>
      <c r="K148" s="10">
        <v>3</v>
      </c>
      <c r="L148" s="1">
        <v>4</v>
      </c>
      <c r="M148" s="1">
        <v>3</v>
      </c>
      <c r="N148" s="1">
        <v>3</v>
      </c>
      <c r="O148" s="1">
        <v>3</v>
      </c>
      <c r="P148" s="1">
        <v>3</v>
      </c>
      <c r="Q148" s="1">
        <v>3</v>
      </c>
      <c r="R148" s="1">
        <v>3</v>
      </c>
      <c r="S148" s="10">
        <v>3</v>
      </c>
      <c r="T148" s="10">
        <v>3</v>
      </c>
      <c r="U148" s="6">
        <v>3</v>
      </c>
      <c r="V148" s="26">
        <f>SUM(Table8[[#This Row],[X.1]:[X.20]])</f>
        <v>60</v>
      </c>
      <c r="W148" s="14" t="str">
        <f t="shared" si="9"/>
        <v>Sedang</v>
      </c>
      <c r="X148" s="20">
        <v>3</v>
      </c>
      <c r="Y148" s="1">
        <v>3</v>
      </c>
      <c r="Z148" s="1">
        <v>2</v>
      </c>
      <c r="AA148" s="1">
        <v>2</v>
      </c>
      <c r="AB148" s="1">
        <v>2</v>
      </c>
      <c r="AC148" s="1">
        <v>2</v>
      </c>
      <c r="AD148" s="1">
        <v>2</v>
      </c>
      <c r="AE148" s="1">
        <v>2</v>
      </c>
      <c r="AF148" s="1">
        <v>1</v>
      </c>
      <c r="AG148" s="1">
        <v>1</v>
      </c>
      <c r="AH148" s="12">
        <v>1</v>
      </c>
      <c r="AI148" s="1">
        <v>1</v>
      </c>
      <c r="AJ148" s="1">
        <v>1</v>
      </c>
      <c r="AK148" s="1">
        <v>1</v>
      </c>
      <c r="AL148" s="1">
        <v>1</v>
      </c>
      <c r="AM148" s="18">
        <v>1</v>
      </c>
      <c r="AN148" s="28">
        <f t="shared" si="8"/>
        <v>23</v>
      </c>
      <c r="AO148" s="27" t="str">
        <f t="shared" si="10"/>
        <v>Sangat Rendah</v>
      </c>
      <c r="AP148" s="20">
        <v>1</v>
      </c>
      <c r="AQ148" s="117" t="s">
        <v>45</v>
      </c>
      <c r="AR148" s="23">
        <v>2</v>
      </c>
      <c r="AS148" s="24">
        <v>2021</v>
      </c>
      <c r="AT148" s="126">
        <v>20</v>
      </c>
      <c r="AU148">
        <v>2</v>
      </c>
      <c r="AV148" s="154" t="s">
        <v>609</v>
      </c>
    </row>
    <row r="149" spans="1:48" ht="13" thickBot="1" x14ac:dyDescent="0.3">
      <c r="A149" s="17">
        <v>147</v>
      </c>
      <c r="B149" s="1">
        <v>4</v>
      </c>
      <c r="C149" s="1">
        <v>3</v>
      </c>
      <c r="D149" s="1">
        <v>1</v>
      </c>
      <c r="E149" s="10">
        <v>2</v>
      </c>
      <c r="F149" s="10">
        <v>3</v>
      </c>
      <c r="G149" s="1">
        <v>5</v>
      </c>
      <c r="H149" s="1">
        <v>2</v>
      </c>
      <c r="I149" s="1">
        <v>3</v>
      </c>
      <c r="J149" s="1">
        <v>3</v>
      </c>
      <c r="K149" s="10">
        <v>1</v>
      </c>
      <c r="L149" s="1">
        <v>5</v>
      </c>
      <c r="M149" s="1">
        <v>5</v>
      </c>
      <c r="N149" s="1">
        <v>5</v>
      </c>
      <c r="O149" s="1">
        <v>5</v>
      </c>
      <c r="P149" s="1">
        <v>2</v>
      </c>
      <c r="Q149" s="1">
        <v>5</v>
      </c>
      <c r="R149" s="1">
        <v>2</v>
      </c>
      <c r="S149" s="10">
        <v>3</v>
      </c>
      <c r="T149" s="10">
        <v>5</v>
      </c>
      <c r="U149" s="6">
        <v>3</v>
      </c>
      <c r="V149" s="26">
        <f>SUM(Table8[[#This Row],[X.1]:[X.20]])</f>
        <v>67</v>
      </c>
      <c r="W149" s="14" t="str">
        <f t="shared" si="9"/>
        <v>Sedang</v>
      </c>
      <c r="X149" s="20">
        <v>3</v>
      </c>
      <c r="Y149" s="1">
        <v>3</v>
      </c>
      <c r="Z149" s="1">
        <v>1</v>
      </c>
      <c r="AA149" s="1">
        <v>2</v>
      </c>
      <c r="AB149" s="1">
        <v>2</v>
      </c>
      <c r="AC149" s="1">
        <v>3</v>
      </c>
      <c r="AD149" s="1">
        <v>3</v>
      </c>
      <c r="AE149" s="1">
        <v>2</v>
      </c>
      <c r="AF149" s="1">
        <v>4</v>
      </c>
      <c r="AG149" s="1">
        <v>2</v>
      </c>
      <c r="AH149" s="12">
        <v>1</v>
      </c>
      <c r="AI149" s="1">
        <v>1</v>
      </c>
      <c r="AJ149" s="1">
        <v>3</v>
      </c>
      <c r="AK149" s="1">
        <v>1</v>
      </c>
      <c r="AL149" s="1">
        <v>3</v>
      </c>
      <c r="AM149" s="18">
        <v>2</v>
      </c>
      <c r="AN149" s="28">
        <f t="shared" si="8"/>
        <v>33</v>
      </c>
      <c r="AO149" s="27" t="str">
        <f t="shared" si="10"/>
        <v>Sedang</v>
      </c>
      <c r="AP149" s="20">
        <v>1</v>
      </c>
      <c r="AQ149" s="117" t="s">
        <v>45</v>
      </c>
      <c r="AR149" s="23">
        <v>2</v>
      </c>
      <c r="AS149" s="24">
        <v>2021</v>
      </c>
      <c r="AT149" s="126">
        <v>20</v>
      </c>
      <c r="AU149">
        <v>2</v>
      </c>
      <c r="AV149" s="154" t="s">
        <v>609</v>
      </c>
    </row>
    <row r="150" spans="1:48" ht="13" thickBot="1" x14ac:dyDescent="0.3">
      <c r="A150" s="17">
        <v>148</v>
      </c>
      <c r="B150" s="1">
        <v>5</v>
      </c>
      <c r="C150" s="1">
        <v>5</v>
      </c>
      <c r="D150" s="1">
        <v>3</v>
      </c>
      <c r="E150" s="10">
        <v>5</v>
      </c>
      <c r="F150" s="10">
        <v>5</v>
      </c>
      <c r="G150" s="1">
        <v>5</v>
      </c>
      <c r="H150" s="1">
        <v>5</v>
      </c>
      <c r="I150" s="1">
        <v>5</v>
      </c>
      <c r="J150" s="1">
        <v>5</v>
      </c>
      <c r="K150" s="10">
        <v>5</v>
      </c>
      <c r="L150" s="1">
        <v>5</v>
      </c>
      <c r="M150" s="1">
        <v>5</v>
      </c>
      <c r="N150" s="1">
        <v>5</v>
      </c>
      <c r="O150" s="1">
        <v>5</v>
      </c>
      <c r="P150" s="1">
        <v>5</v>
      </c>
      <c r="Q150" s="1">
        <v>5</v>
      </c>
      <c r="R150" s="1">
        <v>5</v>
      </c>
      <c r="S150" s="10">
        <v>5</v>
      </c>
      <c r="T150" s="10">
        <v>5</v>
      </c>
      <c r="U150" s="6">
        <v>5</v>
      </c>
      <c r="V150" s="26">
        <f>SUM(Table8[[#This Row],[X.1]:[X.20]])</f>
        <v>98</v>
      </c>
      <c r="W150" s="14" t="str">
        <f t="shared" si="9"/>
        <v>Sangat Tinggi</v>
      </c>
      <c r="X150" s="20">
        <v>5</v>
      </c>
      <c r="Y150" s="1">
        <v>2</v>
      </c>
      <c r="Z150" s="1">
        <v>4</v>
      </c>
      <c r="AA150" s="1">
        <v>4</v>
      </c>
      <c r="AB150" s="1">
        <v>4</v>
      </c>
      <c r="AC150" s="1">
        <v>4</v>
      </c>
      <c r="AD150" s="1">
        <v>4</v>
      </c>
      <c r="AE150" s="1">
        <v>4</v>
      </c>
      <c r="AF150" s="1">
        <v>4</v>
      </c>
      <c r="AG150" s="1">
        <v>4</v>
      </c>
      <c r="AH150" s="12">
        <v>3</v>
      </c>
      <c r="AI150" s="1">
        <v>2</v>
      </c>
      <c r="AJ150" s="1">
        <v>4</v>
      </c>
      <c r="AK150" s="1">
        <v>2</v>
      </c>
      <c r="AL150" s="1">
        <v>2</v>
      </c>
      <c r="AM150" s="18">
        <v>3</v>
      </c>
      <c r="AN150" s="28">
        <f t="shared" si="8"/>
        <v>50</v>
      </c>
      <c r="AO150" s="27" t="str">
        <f t="shared" si="10"/>
        <v>Sangat Tinggi</v>
      </c>
      <c r="AP150" s="20">
        <v>1</v>
      </c>
      <c r="AQ150" s="117" t="s">
        <v>45</v>
      </c>
      <c r="AR150" s="23">
        <v>2</v>
      </c>
      <c r="AS150" s="24">
        <v>2021</v>
      </c>
      <c r="AT150" s="126">
        <v>24</v>
      </c>
      <c r="AU150">
        <v>6</v>
      </c>
      <c r="AV150" s="154" t="s">
        <v>609</v>
      </c>
    </row>
    <row r="151" spans="1:48" ht="13" thickBot="1" x14ac:dyDescent="0.3">
      <c r="A151" s="17">
        <v>149</v>
      </c>
      <c r="B151" s="1">
        <v>4</v>
      </c>
      <c r="C151" s="1">
        <v>4</v>
      </c>
      <c r="D151" s="1">
        <v>3</v>
      </c>
      <c r="E151" s="10">
        <v>3</v>
      </c>
      <c r="F151" s="10">
        <v>4</v>
      </c>
      <c r="G151" s="1">
        <v>5</v>
      </c>
      <c r="H151" s="1">
        <v>5</v>
      </c>
      <c r="I151" s="1">
        <v>4</v>
      </c>
      <c r="J151" s="1">
        <v>4</v>
      </c>
      <c r="K151" s="10">
        <v>4</v>
      </c>
      <c r="L151" s="1">
        <v>4</v>
      </c>
      <c r="M151" s="1">
        <v>2</v>
      </c>
      <c r="N151" s="1">
        <v>5</v>
      </c>
      <c r="O151" s="1">
        <v>3</v>
      </c>
      <c r="P151" s="1">
        <v>4</v>
      </c>
      <c r="Q151" s="1">
        <v>5</v>
      </c>
      <c r="R151" s="1">
        <v>5</v>
      </c>
      <c r="S151" s="10">
        <v>2</v>
      </c>
      <c r="T151" s="10">
        <v>3</v>
      </c>
      <c r="U151" s="6">
        <v>4</v>
      </c>
      <c r="V151" s="26">
        <f>SUM(Table8[[#This Row],[X.1]:[X.20]])</f>
        <v>77</v>
      </c>
      <c r="W151" s="14" t="str">
        <f t="shared" si="9"/>
        <v>Tinggi</v>
      </c>
      <c r="X151" s="20">
        <v>4</v>
      </c>
      <c r="Y151" s="1">
        <v>3</v>
      </c>
      <c r="Z151" s="1">
        <v>2</v>
      </c>
      <c r="AA151" s="1">
        <v>1</v>
      </c>
      <c r="AB151" s="1">
        <v>3</v>
      </c>
      <c r="AC151" s="1">
        <v>3</v>
      </c>
      <c r="AD151" s="1">
        <v>3</v>
      </c>
      <c r="AE151" s="1">
        <v>3</v>
      </c>
      <c r="AF151" s="1">
        <v>3</v>
      </c>
      <c r="AG151" s="1">
        <v>3</v>
      </c>
      <c r="AH151" s="12">
        <v>3</v>
      </c>
      <c r="AI151" s="1">
        <v>3</v>
      </c>
      <c r="AJ151" s="1">
        <v>3</v>
      </c>
      <c r="AK151" s="1">
        <v>2</v>
      </c>
      <c r="AL151" s="1">
        <v>3</v>
      </c>
      <c r="AM151" s="18">
        <v>3</v>
      </c>
      <c r="AN151" s="28">
        <f t="shared" si="8"/>
        <v>41</v>
      </c>
      <c r="AO151" s="27" t="str">
        <f t="shared" si="10"/>
        <v>Tinggi</v>
      </c>
      <c r="AP151" s="20">
        <v>1</v>
      </c>
      <c r="AQ151" s="117" t="s">
        <v>45</v>
      </c>
      <c r="AR151" s="23">
        <v>2</v>
      </c>
      <c r="AS151" s="24">
        <v>2021</v>
      </c>
      <c r="AT151" s="126">
        <v>23</v>
      </c>
      <c r="AU151">
        <v>5</v>
      </c>
      <c r="AV151" s="154" t="s">
        <v>610</v>
      </c>
    </row>
    <row r="152" spans="1:48" ht="13" thickBot="1" x14ac:dyDescent="0.3">
      <c r="A152" s="17">
        <v>150</v>
      </c>
      <c r="B152" s="1">
        <v>5</v>
      </c>
      <c r="C152" s="1">
        <v>5</v>
      </c>
      <c r="D152" s="1">
        <v>3</v>
      </c>
      <c r="E152" s="10">
        <v>4</v>
      </c>
      <c r="F152" s="10">
        <v>4</v>
      </c>
      <c r="G152" s="1">
        <v>5</v>
      </c>
      <c r="H152" s="1">
        <v>4</v>
      </c>
      <c r="I152" s="1">
        <v>3</v>
      </c>
      <c r="J152" s="1">
        <v>4</v>
      </c>
      <c r="K152" s="10">
        <v>4</v>
      </c>
      <c r="L152" s="1">
        <v>4</v>
      </c>
      <c r="M152" s="1">
        <v>4</v>
      </c>
      <c r="N152" s="1">
        <v>4</v>
      </c>
      <c r="O152" s="1">
        <v>3</v>
      </c>
      <c r="P152" s="1">
        <v>3</v>
      </c>
      <c r="Q152" s="1">
        <v>4</v>
      </c>
      <c r="R152" s="1">
        <v>5</v>
      </c>
      <c r="S152" s="10">
        <v>4</v>
      </c>
      <c r="T152" s="10">
        <v>4</v>
      </c>
      <c r="U152" s="6">
        <v>4</v>
      </c>
      <c r="V152" s="26">
        <f>SUM(Table8[[#This Row],[X.1]:[X.20]])</f>
        <v>80</v>
      </c>
      <c r="W152" s="14" t="str">
        <f t="shared" si="9"/>
        <v>Tinggi</v>
      </c>
      <c r="X152" s="20">
        <v>4</v>
      </c>
      <c r="Y152" s="1">
        <v>3</v>
      </c>
      <c r="Z152" s="1">
        <v>1</v>
      </c>
      <c r="AA152" s="1">
        <v>2</v>
      </c>
      <c r="AB152" s="1">
        <v>1</v>
      </c>
      <c r="AC152" s="1">
        <v>4</v>
      </c>
      <c r="AD152" s="1">
        <v>1</v>
      </c>
      <c r="AE152" s="1">
        <v>4</v>
      </c>
      <c r="AF152" s="1">
        <v>3</v>
      </c>
      <c r="AG152" s="1">
        <v>3</v>
      </c>
      <c r="AH152" s="12">
        <v>2</v>
      </c>
      <c r="AI152" s="1">
        <v>2</v>
      </c>
      <c r="AJ152" s="1">
        <v>2</v>
      </c>
      <c r="AK152" s="1">
        <v>1</v>
      </c>
      <c r="AL152" s="1">
        <v>1</v>
      </c>
      <c r="AM152" s="18">
        <v>3</v>
      </c>
      <c r="AN152" s="28">
        <f t="shared" si="8"/>
        <v>33</v>
      </c>
      <c r="AO152" s="27" t="str">
        <f t="shared" si="10"/>
        <v>Sedang</v>
      </c>
      <c r="AP152" s="20">
        <v>1</v>
      </c>
      <c r="AQ152" s="117" t="s">
        <v>45</v>
      </c>
      <c r="AR152" s="23">
        <v>2</v>
      </c>
      <c r="AS152" s="24">
        <v>2021</v>
      </c>
      <c r="AT152" s="126">
        <v>23</v>
      </c>
      <c r="AU152">
        <v>5</v>
      </c>
      <c r="AV152" s="154" t="s">
        <v>611</v>
      </c>
    </row>
    <row r="153" spans="1:48" ht="13" thickBot="1" x14ac:dyDescent="0.3">
      <c r="A153" s="17">
        <v>151</v>
      </c>
      <c r="B153" s="1">
        <v>3</v>
      </c>
      <c r="C153" s="1">
        <v>3</v>
      </c>
      <c r="D153" s="1">
        <v>1</v>
      </c>
      <c r="E153" s="10">
        <v>1</v>
      </c>
      <c r="F153" s="10">
        <v>1</v>
      </c>
      <c r="G153" s="1">
        <v>5</v>
      </c>
      <c r="H153" s="1">
        <v>4</v>
      </c>
      <c r="I153" s="1">
        <v>2</v>
      </c>
      <c r="J153" s="1">
        <v>1</v>
      </c>
      <c r="K153" s="10">
        <v>1</v>
      </c>
      <c r="L153" s="1">
        <v>4</v>
      </c>
      <c r="M153" s="1">
        <v>5</v>
      </c>
      <c r="N153" s="1">
        <v>1</v>
      </c>
      <c r="O153" s="1">
        <v>1</v>
      </c>
      <c r="P153" s="1">
        <v>3</v>
      </c>
      <c r="Q153" s="1">
        <v>5</v>
      </c>
      <c r="R153" s="1">
        <v>2</v>
      </c>
      <c r="S153" s="10">
        <v>1</v>
      </c>
      <c r="T153" s="10">
        <v>1</v>
      </c>
      <c r="U153" s="6">
        <v>5</v>
      </c>
      <c r="V153" s="26">
        <f>SUM(Table8[[#This Row],[X.1]:[X.20]])</f>
        <v>50</v>
      </c>
      <c r="W153" s="14" t="str">
        <f t="shared" si="9"/>
        <v>Rendah</v>
      </c>
      <c r="X153" s="20">
        <v>2</v>
      </c>
      <c r="Y153" s="1">
        <v>2</v>
      </c>
      <c r="Z153" s="1">
        <v>1</v>
      </c>
      <c r="AA153" s="1">
        <v>1</v>
      </c>
      <c r="AB153" s="1">
        <v>1</v>
      </c>
      <c r="AC153" s="1">
        <v>4</v>
      </c>
      <c r="AD153" s="1">
        <v>1</v>
      </c>
      <c r="AE153" s="1">
        <v>1</v>
      </c>
      <c r="AF153" s="1">
        <v>1</v>
      </c>
      <c r="AG153" s="1">
        <v>2</v>
      </c>
      <c r="AH153" s="12">
        <v>3</v>
      </c>
      <c r="AI153" s="1">
        <v>1</v>
      </c>
      <c r="AJ153" s="1">
        <v>1</v>
      </c>
      <c r="AK153" s="1">
        <v>1</v>
      </c>
      <c r="AL153" s="1">
        <v>1</v>
      </c>
      <c r="AM153" s="18">
        <v>3</v>
      </c>
      <c r="AN153" s="28">
        <f t="shared" si="8"/>
        <v>24</v>
      </c>
      <c r="AO153" s="27" t="str">
        <f t="shared" si="10"/>
        <v>Sangat Rendah</v>
      </c>
      <c r="AP153" s="20">
        <v>1</v>
      </c>
      <c r="AQ153" s="117" t="s">
        <v>45</v>
      </c>
      <c r="AR153" s="23">
        <v>2</v>
      </c>
      <c r="AS153" s="24">
        <v>2021</v>
      </c>
      <c r="AT153" s="126">
        <v>21</v>
      </c>
      <c r="AU153">
        <v>3</v>
      </c>
      <c r="AV153" s="154" t="s">
        <v>611</v>
      </c>
    </row>
    <row r="154" spans="1:48" ht="13" thickBot="1" x14ac:dyDescent="0.3">
      <c r="A154" s="17">
        <v>152</v>
      </c>
      <c r="B154" s="1">
        <v>3</v>
      </c>
      <c r="C154" s="1">
        <v>3</v>
      </c>
      <c r="D154" s="1">
        <v>3</v>
      </c>
      <c r="E154" s="10">
        <v>3</v>
      </c>
      <c r="F154" s="10">
        <v>3</v>
      </c>
      <c r="G154" s="1">
        <v>3</v>
      </c>
      <c r="H154" s="1">
        <v>3</v>
      </c>
      <c r="I154" s="1">
        <v>3</v>
      </c>
      <c r="J154" s="1">
        <v>3</v>
      </c>
      <c r="K154" s="10">
        <v>3</v>
      </c>
      <c r="L154" s="1">
        <v>3</v>
      </c>
      <c r="M154" s="1">
        <v>3</v>
      </c>
      <c r="N154" s="1">
        <v>3</v>
      </c>
      <c r="O154" s="1">
        <v>3</v>
      </c>
      <c r="P154" s="1">
        <v>3</v>
      </c>
      <c r="Q154" s="1">
        <v>4</v>
      </c>
      <c r="R154" s="1">
        <v>3</v>
      </c>
      <c r="S154" s="10">
        <v>3</v>
      </c>
      <c r="T154" s="10">
        <v>3</v>
      </c>
      <c r="U154" s="6">
        <v>3</v>
      </c>
      <c r="V154" s="26">
        <f>SUM(Table8[[#This Row],[X.1]:[X.20]])</f>
        <v>61</v>
      </c>
      <c r="W154" s="14" t="str">
        <f t="shared" si="9"/>
        <v>Sedang</v>
      </c>
      <c r="X154" s="20">
        <v>3</v>
      </c>
      <c r="Y154" s="1">
        <v>3</v>
      </c>
      <c r="Z154" s="1">
        <v>2</v>
      </c>
      <c r="AA154" s="1">
        <v>2</v>
      </c>
      <c r="AB154" s="1">
        <v>2</v>
      </c>
      <c r="AC154" s="1">
        <v>3</v>
      </c>
      <c r="AD154" s="1">
        <v>2</v>
      </c>
      <c r="AE154" s="1">
        <v>2</v>
      </c>
      <c r="AF154" s="1">
        <v>2</v>
      </c>
      <c r="AG154" s="1">
        <v>1</v>
      </c>
      <c r="AH154" s="12">
        <v>4</v>
      </c>
      <c r="AI154" s="1">
        <v>1</v>
      </c>
      <c r="AJ154" s="1">
        <v>1</v>
      </c>
      <c r="AK154" s="1">
        <v>1</v>
      </c>
      <c r="AL154" s="1">
        <v>1</v>
      </c>
      <c r="AM154" s="18">
        <v>2</v>
      </c>
      <c r="AN154" s="28">
        <f t="shared" si="8"/>
        <v>29</v>
      </c>
      <c r="AO154" s="27" t="str">
        <f t="shared" si="10"/>
        <v>Rendah</v>
      </c>
      <c r="AP154" s="20">
        <v>1</v>
      </c>
      <c r="AQ154" s="117" t="s">
        <v>45</v>
      </c>
      <c r="AR154" s="23">
        <v>2</v>
      </c>
      <c r="AS154" s="24">
        <v>2021</v>
      </c>
      <c r="AT154" s="126">
        <v>20</v>
      </c>
      <c r="AU154">
        <v>2</v>
      </c>
      <c r="AV154" s="154" t="s">
        <v>609</v>
      </c>
    </row>
    <row r="155" spans="1:48" ht="13" thickBot="1" x14ac:dyDescent="0.3">
      <c r="A155" s="17">
        <v>153</v>
      </c>
      <c r="B155" s="1">
        <v>3</v>
      </c>
      <c r="C155" s="1">
        <v>3</v>
      </c>
      <c r="D155" s="1">
        <v>4</v>
      </c>
      <c r="E155" s="10">
        <v>4</v>
      </c>
      <c r="F155" s="10">
        <v>4</v>
      </c>
      <c r="G155" s="1">
        <v>3</v>
      </c>
      <c r="H155" s="1">
        <v>5</v>
      </c>
      <c r="I155" s="1">
        <v>5</v>
      </c>
      <c r="J155" s="1">
        <v>4</v>
      </c>
      <c r="K155" s="10">
        <v>4</v>
      </c>
      <c r="L155" s="1">
        <v>3</v>
      </c>
      <c r="M155" s="1">
        <v>4</v>
      </c>
      <c r="N155" s="1">
        <v>4</v>
      </c>
      <c r="O155" s="1">
        <v>3</v>
      </c>
      <c r="P155" s="1">
        <v>3</v>
      </c>
      <c r="Q155" s="1">
        <v>3</v>
      </c>
      <c r="R155" s="1">
        <v>4</v>
      </c>
      <c r="S155" s="10">
        <v>4</v>
      </c>
      <c r="T155" s="10">
        <v>4</v>
      </c>
      <c r="U155" s="6">
        <v>3</v>
      </c>
      <c r="V155" s="26">
        <f>SUM(Table8[[#This Row],[X.1]:[X.20]])</f>
        <v>74</v>
      </c>
      <c r="W155" s="14" t="str">
        <f t="shared" si="9"/>
        <v>Tinggi</v>
      </c>
      <c r="X155" s="20">
        <v>4</v>
      </c>
      <c r="Y155" s="1">
        <v>3</v>
      </c>
      <c r="Z155" s="1">
        <v>3</v>
      </c>
      <c r="AA155" s="1">
        <v>2</v>
      </c>
      <c r="AB155" s="1">
        <v>2</v>
      </c>
      <c r="AC155" s="1">
        <v>4</v>
      </c>
      <c r="AD155" s="1">
        <v>2</v>
      </c>
      <c r="AE155" s="1">
        <v>3</v>
      </c>
      <c r="AF155" s="1">
        <v>3</v>
      </c>
      <c r="AG155" s="1">
        <v>3</v>
      </c>
      <c r="AH155" s="12">
        <v>3</v>
      </c>
      <c r="AI155" s="1">
        <v>3</v>
      </c>
      <c r="AJ155" s="1">
        <v>3</v>
      </c>
      <c r="AK155" s="1">
        <v>1</v>
      </c>
      <c r="AL155" s="1">
        <v>3</v>
      </c>
      <c r="AM155" s="18">
        <v>2</v>
      </c>
      <c r="AN155" s="28">
        <f t="shared" si="8"/>
        <v>40</v>
      </c>
      <c r="AO155" s="27" t="str">
        <f t="shared" si="10"/>
        <v>Tinggi</v>
      </c>
      <c r="AP155" s="20">
        <v>1</v>
      </c>
      <c r="AQ155" s="117" t="s">
        <v>45</v>
      </c>
      <c r="AR155" s="23">
        <v>2</v>
      </c>
      <c r="AS155" s="24">
        <v>2021</v>
      </c>
      <c r="AT155" s="126">
        <v>20</v>
      </c>
      <c r="AU155">
        <v>2</v>
      </c>
      <c r="AV155" s="154" t="s">
        <v>609</v>
      </c>
    </row>
    <row r="156" spans="1:48" ht="13" thickBot="1" x14ac:dyDescent="0.3">
      <c r="A156" s="17">
        <v>154</v>
      </c>
      <c r="B156" s="1">
        <v>3</v>
      </c>
      <c r="C156" s="1">
        <v>3</v>
      </c>
      <c r="D156" s="1">
        <v>3</v>
      </c>
      <c r="E156" s="10">
        <v>4</v>
      </c>
      <c r="F156" s="10">
        <v>3</v>
      </c>
      <c r="G156" s="1">
        <v>4</v>
      </c>
      <c r="H156" s="1">
        <v>3</v>
      </c>
      <c r="I156" s="1">
        <v>4</v>
      </c>
      <c r="J156" s="1">
        <v>3</v>
      </c>
      <c r="K156" s="10">
        <v>3</v>
      </c>
      <c r="L156" s="1">
        <v>4</v>
      </c>
      <c r="M156" s="1">
        <v>4</v>
      </c>
      <c r="N156" s="1">
        <v>3</v>
      </c>
      <c r="O156" s="1">
        <v>2</v>
      </c>
      <c r="P156" s="1">
        <v>3</v>
      </c>
      <c r="Q156" s="1">
        <v>3</v>
      </c>
      <c r="R156" s="1">
        <v>3</v>
      </c>
      <c r="S156" s="10">
        <v>4</v>
      </c>
      <c r="T156" s="10">
        <v>4</v>
      </c>
      <c r="U156" s="6">
        <v>4</v>
      </c>
      <c r="V156" s="26">
        <f>SUM(Table8[[#This Row],[X.1]:[X.20]])</f>
        <v>67</v>
      </c>
      <c r="W156" s="14" t="str">
        <f t="shared" si="9"/>
        <v>Sedang</v>
      </c>
      <c r="X156" s="20">
        <v>3</v>
      </c>
      <c r="Y156" s="1">
        <v>2</v>
      </c>
      <c r="Z156" s="1">
        <v>1</v>
      </c>
      <c r="AA156" s="1">
        <v>1</v>
      </c>
      <c r="AB156" s="1">
        <v>1</v>
      </c>
      <c r="AC156" s="1">
        <v>4</v>
      </c>
      <c r="AD156" s="1">
        <v>3</v>
      </c>
      <c r="AE156" s="1">
        <v>3</v>
      </c>
      <c r="AF156" s="1">
        <v>3</v>
      </c>
      <c r="AG156" s="1">
        <v>2</v>
      </c>
      <c r="AH156" s="12">
        <v>2</v>
      </c>
      <c r="AI156" s="1">
        <v>1</v>
      </c>
      <c r="AJ156" s="1">
        <v>2</v>
      </c>
      <c r="AK156" s="1">
        <v>1</v>
      </c>
      <c r="AL156" s="1">
        <v>2</v>
      </c>
      <c r="AM156" s="18">
        <v>2</v>
      </c>
      <c r="AN156" s="28">
        <f t="shared" si="8"/>
        <v>30</v>
      </c>
      <c r="AO156" s="27" t="str">
        <f t="shared" si="10"/>
        <v>Rendah</v>
      </c>
      <c r="AP156" s="20">
        <v>1</v>
      </c>
      <c r="AQ156" s="117" t="s">
        <v>45</v>
      </c>
      <c r="AR156" s="23">
        <v>2</v>
      </c>
      <c r="AS156" s="24">
        <v>2021</v>
      </c>
      <c r="AT156" s="126">
        <v>20</v>
      </c>
      <c r="AU156">
        <v>2</v>
      </c>
      <c r="AV156" s="154" t="s">
        <v>611</v>
      </c>
    </row>
    <row r="157" spans="1:48" ht="13" thickBot="1" x14ac:dyDescent="0.3">
      <c r="A157" s="17">
        <v>155</v>
      </c>
      <c r="B157" s="1">
        <v>2</v>
      </c>
      <c r="C157" s="1">
        <v>4</v>
      </c>
      <c r="D157" s="1">
        <v>1</v>
      </c>
      <c r="E157" s="10">
        <v>4</v>
      </c>
      <c r="F157" s="10">
        <v>3</v>
      </c>
      <c r="G157" s="1">
        <v>2</v>
      </c>
      <c r="H157" s="1">
        <v>3</v>
      </c>
      <c r="I157" s="1">
        <v>2</v>
      </c>
      <c r="J157" s="1">
        <v>4</v>
      </c>
      <c r="K157" s="10">
        <v>4</v>
      </c>
      <c r="L157" s="1">
        <v>2</v>
      </c>
      <c r="M157" s="1">
        <v>4</v>
      </c>
      <c r="N157" s="1">
        <v>2</v>
      </c>
      <c r="O157" s="1">
        <v>2</v>
      </c>
      <c r="P157" s="1">
        <v>2</v>
      </c>
      <c r="Q157" s="1">
        <v>4</v>
      </c>
      <c r="R157" s="1">
        <v>3</v>
      </c>
      <c r="S157" s="10">
        <v>2</v>
      </c>
      <c r="T157" s="10">
        <v>1</v>
      </c>
      <c r="U157" s="6">
        <v>1</v>
      </c>
      <c r="V157" s="26">
        <f>SUM(Table8[[#This Row],[X.1]:[X.20]])</f>
        <v>52</v>
      </c>
      <c r="W157" s="14" t="str">
        <f t="shared" si="9"/>
        <v>Rendah</v>
      </c>
      <c r="X157" s="20">
        <v>2</v>
      </c>
      <c r="Y157" s="1">
        <v>2</v>
      </c>
      <c r="Z157" s="1">
        <v>2</v>
      </c>
      <c r="AA157" s="1">
        <v>3</v>
      </c>
      <c r="AB157" s="1">
        <v>1</v>
      </c>
      <c r="AC157" s="1">
        <v>3</v>
      </c>
      <c r="AD157" s="1">
        <v>2</v>
      </c>
      <c r="AE157" s="1">
        <v>2</v>
      </c>
      <c r="AF157" s="1">
        <v>3</v>
      </c>
      <c r="AG157" s="1">
        <v>3</v>
      </c>
      <c r="AH157" s="12">
        <v>2</v>
      </c>
      <c r="AI157" s="1">
        <v>1</v>
      </c>
      <c r="AJ157" s="1">
        <v>2</v>
      </c>
      <c r="AK157" s="1">
        <v>2</v>
      </c>
      <c r="AL157" s="1">
        <v>1</v>
      </c>
      <c r="AM157" s="18">
        <v>3</v>
      </c>
      <c r="AN157" s="28">
        <f t="shared" si="8"/>
        <v>32</v>
      </c>
      <c r="AO157" s="27" t="str">
        <f t="shared" si="10"/>
        <v>Sedang</v>
      </c>
      <c r="AP157" s="20">
        <v>2</v>
      </c>
      <c r="AQ157" s="117" t="s">
        <v>55</v>
      </c>
      <c r="AR157" s="23">
        <v>2</v>
      </c>
      <c r="AS157" s="25">
        <v>2021</v>
      </c>
      <c r="AT157" s="126">
        <v>21</v>
      </c>
      <c r="AU157">
        <v>4</v>
      </c>
      <c r="AV157" s="154" t="s">
        <v>610</v>
      </c>
    </row>
    <row r="158" spans="1:48" x14ac:dyDescent="0.25">
      <c r="A158" s="17"/>
      <c r="B158" s="1"/>
      <c r="U158" s="6"/>
      <c r="V158" s="6"/>
      <c r="W158" s="1"/>
      <c r="AG158" s="176" t="s">
        <v>519</v>
      </c>
      <c r="AH158" s="176"/>
      <c r="AI158" s="176"/>
      <c r="AR158" s="15"/>
    </row>
    <row r="159" spans="1:48" ht="13.5" thickBot="1" x14ac:dyDescent="0.35">
      <c r="T159" s="14" t="s">
        <v>518</v>
      </c>
      <c r="U159" s="30">
        <f>AVERAGE(V3:V157)</f>
        <v>60.703225806451613</v>
      </c>
      <c r="V159" s="1"/>
      <c r="W159" s="198" t="s">
        <v>536</v>
      </c>
      <c r="X159" s="198"/>
      <c r="Y159" s="199"/>
      <c r="Z159" s="199"/>
      <c r="AG159" s="34" t="s">
        <v>520</v>
      </c>
      <c r="AH159" s="35"/>
      <c r="AI159" s="35"/>
    </row>
    <row r="160" spans="1:48" ht="13" thickTop="1" x14ac:dyDescent="0.25">
      <c r="T160" s="14" t="s">
        <v>496</v>
      </c>
      <c r="U160" s="30">
        <f>STDEV(V3:V157)</f>
        <v>14.232382225485539</v>
      </c>
      <c r="V160" s="193"/>
      <c r="W160" s="193" t="s">
        <v>501</v>
      </c>
      <c r="Y160" s="193" t="s">
        <v>502</v>
      </c>
      <c r="Z160" s="193" t="s">
        <v>504</v>
      </c>
      <c r="AA160" s="193" t="s">
        <v>500</v>
      </c>
      <c r="AG160" s="177" t="s">
        <v>521</v>
      </c>
      <c r="AH160" s="36" t="s">
        <v>522</v>
      </c>
      <c r="AI160" s="37">
        <v>155</v>
      </c>
      <c r="AM160" s="1"/>
      <c r="AN160" s="1"/>
      <c r="AO160" s="1"/>
    </row>
    <row r="161" spans="20:41" x14ac:dyDescent="0.25">
      <c r="T161" s="33" t="s">
        <v>509</v>
      </c>
      <c r="U161" s="30">
        <f>U159-(1.5*U160)</f>
        <v>39.354652468223307</v>
      </c>
      <c r="V161" s="194"/>
      <c r="W161" s="194"/>
      <c r="Y161" s="193"/>
      <c r="Z161" s="193"/>
      <c r="AA161" s="194"/>
      <c r="AG161" s="178"/>
      <c r="AH161" s="38" t="s">
        <v>523</v>
      </c>
      <c r="AI161" s="39">
        <v>0</v>
      </c>
      <c r="AK161" s="170" t="s">
        <v>537</v>
      </c>
      <c r="AL161" s="171"/>
      <c r="AM161" s="171"/>
      <c r="AN161" s="171"/>
      <c r="AO161" s="172"/>
    </row>
    <row r="162" spans="20:41" x14ac:dyDescent="0.25">
      <c r="T162" s="33" t="s">
        <v>597</v>
      </c>
      <c r="U162" s="30">
        <f>U159+(1.5*U160)</f>
        <v>82.051799144679919</v>
      </c>
      <c r="V162" s="31"/>
      <c r="W162" s="31" t="s">
        <v>511</v>
      </c>
      <c r="Y162" s="31">
        <f>COUNTIF(W3:W157,"Sangat Rendah")</f>
        <v>8</v>
      </c>
      <c r="Z162" s="52">
        <f>Y162/Y167</f>
        <v>5.1612903225806452E-2</v>
      </c>
      <c r="AA162" s="32" t="s">
        <v>508</v>
      </c>
      <c r="AG162" s="178" t="s">
        <v>524</v>
      </c>
      <c r="AH162" s="179"/>
      <c r="AI162" s="40">
        <v>35.509677419354837</v>
      </c>
      <c r="AK162" s="173"/>
      <c r="AL162" s="174"/>
      <c r="AM162" s="174"/>
      <c r="AN162" s="174"/>
      <c r="AO162" s="175"/>
    </row>
    <row r="163" spans="20:41" ht="13" thickBot="1" x14ac:dyDescent="0.3">
      <c r="T163" s="9" t="s">
        <v>506</v>
      </c>
      <c r="U163" s="30">
        <f>U159-(0.5*U160)</f>
        <v>53.587034693708844</v>
      </c>
      <c r="V163" s="31"/>
      <c r="W163" s="31" t="s">
        <v>515</v>
      </c>
      <c r="Y163" s="31">
        <f>COUNTIF(W3:W157,"Rendah")</f>
        <v>43</v>
      </c>
      <c r="Z163" s="52">
        <f>Y163/Y167</f>
        <v>0.27741935483870966</v>
      </c>
      <c r="AA163" s="32" t="s">
        <v>497</v>
      </c>
      <c r="AG163" s="156" t="s">
        <v>525</v>
      </c>
      <c r="AH163" s="157"/>
      <c r="AI163" s="41">
        <v>7.5621818313969538</v>
      </c>
      <c r="AK163" s="47" t="s">
        <v>503</v>
      </c>
      <c r="AL163" s="4" t="s">
        <v>501</v>
      </c>
      <c r="AM163" s="32" t="s">
        <v>502</v>
      </c>
      <c r="AN163" s="32" t="s">
        <v>504</v>
      </c>
      <c r="AO163" s="46" t="s">
        <v>500</v>
      </c>
    </row>
    <row r="164" spans="20:41" ht="13.5" thickTop="1" x14ac:dyDescent="0.3">
      <c r="T164" s="9" t="s">
        <v>507</v>
      </c>
      <c r="U164" s="30">
        <f>U159+(0.5*U160)</f>
        <v>67.819416919194381</v>
      </c>
      <c r="V164" s="31"/>
      <c r="W164" s="31" t="s">
        <v>516</v>
      </c>
      <c r="Y164" s="31">
        <f>COUNTIF(W3:W157,"Sedang")</f>
        <v>58</v>
      </c>
      <c r="Z164" s="52">
        <f>Y164/Y167</f>
        <v>0.37419354838709679</v>
      </c>
      <c r="AA164" s="32" t="s">
        <v>498</v>
      </c>
      <c r="AK164" s="44">
        <v>1</v>
      </c>
      <c r="AL164" s="4" t="s">
        <v>535</v>
      </c>
      <c r="AM164" s="31">
        <f>COUNTIF(AO3:AO157,"Sangat Rendah")</f>
        <v>13</v>
      </c>
      <c r="AN164" s="52">
        <f>Table2[[#This Row],[F]]/Table2[[#Totals],[F]]</f>
        <v>8.387096774193549E-2</v>
      </c>
      <c r="AO164" s="46" t="s">
        <v>508</v>
      </c>
    </row>
    <row r="165" spans="20:41" x14ac:dyDescent="0.25">
      <c r="V165" s="31"/>
      <c r="W165" s="31" t="s">
        <v>517</v>
      </c>
      <c r="Y165" s="31">
        <f>COUNTIF(W3:W157,"Tinggi")</f>
        <v>37</v>
      </c>
      <c r="Z165" s="52">
        <f>Y165/Y167</f>
        <v>0.23870967741935484</v>
      </c>
      <c r="AA165" s="31" t="s">
        <v>499</v>
      </c>
      <c r="AG165" s="1" t="s">
        <v>524</v>
      </c>
      <c r="AH165" s="39">
        <v>35.509677419354837</v>
      </c>
      <c r="AK165" s="44">
        <v>2</v>
      </c>
      <c r="AL165" s="4" t="s">
        <v>529</v>
      </c>
      <c r="AM165" s="31">
        <f>COUNTIF(AO3:AO157,"Rendah")</f>
        <v>28</v>
      </c>
      <c r="AN165" s="52">
        <f>Table2[[#This Row],[F]]/Table2[[#Totals],[F]]</f>
        <v>0.18064516129032257</v>
      </c>
      <c r="AO165" s="46" t="s">
        <v>497</v>
      </c>
    </row>
    <row r="166" spans="20:41" ht="13.5" thickBot="1" x14ac:dyDescent="0.35">
      <c r="T166" s="9" t="s">
        <v>508</v>
      </c>
      <c r="U166" s="4" t="s">
        <v>511</v>
      </c>
      <c r="V166" s="31"/>
      <c r="W166" s="31" t="s">
        <v>514</v>
      </c>
      <c r="Y166" s="31">
        <f>COUNTIF(W3:W157,"Sangat Tinggi")</f>
        <v>9</v>
      </c>
      <c r="Z166" s="52">
        <f>Y166/Y167</f>
        <v>5.8064516129032261E-2</v>
      </c>
      <c r="AA166" s="31" t="s">
        <v>505</v>
      </c>
      <c r="AG166" s="1" t="s">
        <v>526</v>
      </c>
      <c r="AH166" s="42">
        <v>7.5621818313969538</v>
      </c>
      <c r="AK166" s="44">
        <v>3</v>
      </c>
      <c r="AL166" s="4" t="s">
        <v>530</v>
      </c>
      <c r="AM166" s="31">
        <f>COUNTIF(AO3:AO157,"Sedang")</f>
        <v>71</v>
      </c>
      <c r="AN166" s="52">
        <f>Table2[[#This Row],[F]]/Table2[[#Totals],[F]]</f>
        <v>0.45806451612903226</v>
      </c>
      <c r="AO166" s="46" t="s">
        <v>498</v>
      </c>
    </row>
    <row r="167" spans="20:41" ht="13.5" thickTop="1" x14ac:dyDescent="0.3">
      <c r="T167" s="9" t="s">
        <v>497</v>
      </c>
      <c r="U167" s="4" t="s">
        <v>512</v>
      </c>
      <c r="V167" s="1"/>
      <c r="W167" s="1"/>
      <c r="Y167" s="1">
        <f>SUM(Y162:Y166)</f>
        <v>155</v>
      </c>
      <c r="AG167" s="33" t="s">
        <v>509</v>
      </c>
      <c r="AH167" s="43">
        <f>AH165-(1.5*AH166)</f>
        <v>24.166404672259407</v>
      </c>
      <c r="AI167" s="1" t="s">
        <v>508</v>
      </c>
      <c r="AJ167" s="4" t="s">
        <v>528</v>
      </c>
      <c r="AK167" s="44">
        <v>4</v>
      </c>
      <c r="AL167" s="4" t="s">
        <v>531</v>
      </c>
      <c r="AM167" s="31">
        <f>COUNTIF(AO3:AO157,"Tinggi")</f>
        <v>35</v>
      </c>
      <c r="AN167" s="52">
        <f>Table2[[#This Row],[F]]/Table2[[#Totals],[F]]</f>
        <v>0.22580645161290322</v>
      </c>
      <c r="AO167" s="45" t="s">
        <v>499</v>
      </c>
    </row>
    <row r="168" spans="20:41" ht="13" x14ac:dyDescent="0.3">
      <c r="T168" s="9" t="s">
        <v>498</v>
      </c>
      <c r="U168" s="4" t="s">
        <v>513</v>
      </c>
      <c r="V168" s="1"/>
      <c r="W168" s="1"/>
      <c r="Y168" s="144">
        <f>Y162/Y167</f>
        <v>5.1612903225806452E-2</v>
      </c>
      <c r="AG168" s="33" t="s">
        <v>510</v>
      </c>
      <c r="AH168" s="43">
        <f>AH165+(1.5*AH166)</f>
        <v>46.85295016645027</v>
      </c>
      <c r="AI168" s="4" t="s">
        <v>527</v>
      </c>
      <c r="AJ168" s="4" t="s">
        <v>529</v>
      </c>
      <c r="AK168" s="44">
        <v>5</v>
      </c>
      <c r="AL168" s="4" t="s">
        <v>538</v>
      </c>
      <c r="AM168" s="31">
        <f>COUNTIF(AO3:AO157,"Sangat Tinggi")</f>
        <v>8</v>
      </c>
      <c r="AN168" s="52">
        <f>Table2[[#This Row],[F]]/Table2[[#Totals],[F]]</f>
        <v>5.1612903225806452E-2</v>
      </c>
      <c r="AO168" s="45" t="s">
        <v>505</v>
      </c>
    </row>
    <row r="169" spans="20:41" ht="13" x14ac:dyDescent="0.3">
      <c r="T169" s="9" t="s">
        <v>499</v>
      </c>
      <c r="U169" s="4" t="s">
        <v>533</v>
      </c>
      <c r="V169" s="1"/>
      <c r="W169" s="1"/>
      <c r="AG169" s="9" t="s">
        <v>506</v>
      </c>
      <c r="AH169" s="43">
        <f>AH165-(0.5*AH166)</f>
        <v>31.728586503656359</v>
      </c>
      <c r="AI169" s="4" t="s">
        <v>498</v>
      </c>
      <c r="AJ169" s="4" t="s">
        <v>530</v>
      </c>
      <c r="AK169" s="48"/>
      <c r="AL169" s="4"/>
      <c r="AM169" s="49">
        <f>SUM(AM164:AM168)</f>
        <v>155</v>
      </c>
      <c r="AN169" s="50"/>
      <c r="AO169" s="51"/>
    </row>
    <row r="170" spans="20:41" ht="13" x14ac:dyDescent="0.3">
      <c r="T170" s="9" t="s">
        <v>505</v>
      </c>
      <c r="U170" s="4" t="s">
        <v>534</v>
      </c>
      <c r="V170" s="1"/>
      <c r="W170" s="1"/>
      <c r="AG170" s="9" t="s">
        <v>507</v>
      </c>
      <c r="AH170" s="43">
        <f>AH165+(0.5*AH166)</f>
        <v>39.290768335053315</v>
      </c>
      <c r="AI170" s="4" t="s">
        <v>499</v>
      </c>
      <c r="AJ170" s="4" t="s">
        <v>531</v>
      </c>
    </row>
    <row r="171" spans="20:41" x14ac:dyDescent="0.25">
      <c r="V171" s="1"/>
      <c r="W171" s="1"/>
      <c r="AI171" s="4" t="s">
        <v>505</v>
      </c>
      <c r="AJ171" s="4" t="s">
        <v>532</v>
      </c>
    </row>
    <row r="172" spans="20:41" x14ac:dyDescent="0.25">
      <c r="V172" s="1"/>
      <c r="W172" s="1"/>
    </row>
    <row r="173" spans="20:41" x14ac:dyDescent="0.25">
      <c r="V173" s="1"/>
      <c r="W173" s="1"/>
    </row>
    <row r="174" spans="20:41" x14ac:dyDescent="0.25">
      <c r="V174" s="1"/>
      <c r="W174" s="1"/>
    </row>
    <row r="175" spans="20:41" x14ac:dyDescent="0.25">
      <c r="V175" s="1"/>
      <c r="W175" s="1"/>
    </row>
    <row r="176" spans="20:41" x14ac:dyDescent="0.25">
      <c r="V176" s="1"/>
      <c r="W176" s="1"/>
    </row>
    <row r="177" spans="22:23" x14ac:dyDescent="0.25">
      <c r="V177" s="1"/>
      <c r="W177" s="1"/>
    </row>
    <row r="178" spans="22:23" x14ac:dyDescent="0.25">
      <c r="V178" s="1"/>
      <c r="W178" s="1"/>
    </row>
    <row r="179" spans="22:23" x14ac:dyDescent="0.25">
      <c r="V179" s="1"/>
      <c r="W179" s="1"/>
    </row>
    <row r="180" spans="22:23" x14ac:dyDescent="0.25">
      <c r="V180" s="1"/>
      <c r="W180" s="1"/>
    </row>
  </sheetData>
  <mergeCells count="26">
    <mergeCell ref="AV1:AV2"/>
    <mergeCell ref="X1:X2"/>
    <mergeCell ref="V160:V161"/>
    <mergeCell ref="W160:W161"/>
    <mergeCell ref="Y160:Y161"/>
    <mergeCell ref="Z160:Z161"/>
    <mergeCell ref="AA160:AA161"/>
    <mergeCell ref="AT1:AT2"/>
    <mergeCell ref="AU1:AU2"/>
    <mergeCell ref="W159:Z159"/>
    <mergeCell ref="A1:A2"/>
    <mergeCell ref="B1:U1"/>
    <mergeCell ref="Y1:AM1"/>
    <mergeCell ref="V1:V2"/>
    <mergeCell ref="W1:W2"/>
    <mergeCell ref="AG163:AH163"/>
    <mergeCell ref="AP1:AP2"/>
    <mergeCell ref="AQ1:AQ2"/>
    <mergeCell ref="AR1:AR2"/>
    <mergeCell ref="AS1:AS2"/>
    <mergeCell ref="AN1:AN2"/>
    <mergeCell ref="AO1:AO2"/>
    <mergeCell ref="AK161:AO162"/>
    <mergeCell ref="AG158:AI158"/>
    <mergeCell ref="AG160:AG161"/>
    <mergeCell ref="AG162:AH162"/>
  </mergeCells>
  <phoneticPr fontId="3" type="noConversion"/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2A2-8FA3-4879-A7A3-D7E656D76831}">
  <dimension ref="A1:K179"/>
  <sheetViews>
    <sheetView tabSelected="1" topLeftCell="A49" workbookViewId="0">
      <selection activeCell="F179" sqref="F179"/>
    </sheetView>
  </sheetViews>
  <sheetFormatPr defaultRowHeight="12.5" x14ac:dyDescent="0.25"/>
  <cols>
    <col min="4" max="4" width="20.1796875" customWidth="1"/>
    <col min="5" max="5" width="18.453125" customWidth="1"/>
    <col min="6" max="6" width="24.1796875" customWidth="1"/>
    <col min="7" max="7" width="9" customWidth="1"/>
    <col min="8" max="8" width="9.1796875" customWidth="1"/>
    <col min="9" max="9" width="86.08984375" customWidth="1"/>
    <col min="11" max="12" width="9.1796875" customWidth="1"/>
  </cols>
  <sheetData>
    <row r="1" spans="1:11" ht="24.75" customHeight="1" thickBot="1" x14ac:dyDescent="0.3">
      <c r="A1" s="78" t="s">
        <v>539</v>
      </c>
      <c r="B1" s="114"/>
      <c r="C1" s="114"/>
      <c r="D1" s="114"/>
      <c r="E1" s="114"/>
      <c r="F1" s="114"/>
      <c r="G1" s="78"/>
      <c r="H1" s="78"/>
      <c r="I1" s="53"/>
    </row>
    <row r="2" spans="1:11" ht="13.5" thickTop="1" thickBot="1" x14ac:dyDescent="0.3">
      <c r="A2" s="79"/>
      <c r="B2" s="80"/>
      <c r="C2" s="81"/>
      <c r="D2" s="54" t="s">
        <v>541</v>
      </c>
      <c r="E2" s="55" t="s">
        <v>542</v>
      </c>
      <c r="F2" s="55" t="s">
        <v>543</v>
      </c>
      <c r="G2" s="55" t="s">
        <v>502</v>
      </c>
      <c r="H2" s="56" t="s">
        <v>544</v>
      </c>
      <c r="I2" s="53"/>
    </row>
    <row r="3" spans="1:11" ht="58" thickTop="1" x14ac:dyDescent="0.25">
      <c r="A3" s="155" t="s">
        <v>545</v>
      </c>
      <c r="B3" s="82" t="s">
        <v>546</v>
      </c>
      <c r="C3" s="57" t="s">
        <v>547</v>
      </c>
      <c r="D3" s="58">
        <v>5467.4139999999998</v>
      </c>
      <c r="E3" s="59">
        <v>52</v>
      </c>
      <c r="F3" s="60">
        <v>105.143</v>
      </c>
      <c r="G3" s="60">
        <v>3.2</v>
      </c>
      <c r="H3" s="61">
        <v>0</v>
      </c>
      <c r="I3" s="53"/>
    </row>
    <row r="4" spans="1:11" x14ac:dyDescent="0.25">
      <c r="A4" s="83"/>
      <c r="B4" s="84"/>
      <c r="C4" s="62" t="s">
        <v>548</v>
      </c>
      <c r="D4" s="63">
        <v>2803.2649999999999</v>
      </c>
      <c r="E4" s="64">
        <v>1</v>
      </c>
      <c r="F4" s="65">
        <v>2803.2649999999999</v>
      </c>
      <c r="G4" s="65">
        <v>85.32</v>
      </c>
      <c r="H4" s="66">
        <v>0</v>
      </c>
      <c r="I4" s="53"/>
    </row>
    <row r="5" spans="1:11" ht="37.5" x14ac:dyDescent="0.25">
      <c r="A5" s="83"/>
      <c r="B5" s="85"/>
      <c r="C5" s="67" t="s">
        <v>549</v>
      </c>
      <c r="D5" s="68">
        <v>2664.1489999999999</v>
      </c>
      <c r="E5" s="69">
        <v>51</v>
      </c>
      <c r="F5" s="70">
        <v>52.238</v>
      </c>
      <c r="G5" s="70">
        <v>1.59</v>
      </c>
      <c r="H5" s="71">
        <v>2.4E-2</v>
      </c>
      <c r="I5" s="90" t="s">
        <v>590</v>
      </c>
      <c r="J5" s="53"/>
      <c r="K5" s="53"/>
    </row>
    <row r="6" spans="1:11" ht="23" x14ac:dyDescent="0.25">
      <c r="A6" s="83"/>
      <c r="B6" s="85" t="s">
        <v>550</v>
      </c>
      <c r="C6" s="67"/>
      <c r="D6" s="68">
        <v>3351.2950000000001</v>
      </c>
      <c r="E6" s="69">
        <v>102</v>
      </c>
      <c r="F6" s="70">
        <v>32.856000000000002</v>
      </c>
      <c r="G6" s="72"/>
      <c r="H6" s="73"/>
      <c r="I6" s="53"/>
    </row>
    <row r="7" spans="1:11" ht="13" thickBot="1" x14ac:dyDescent="0.3">
      <c r="A7" s="86"/>
      <c r="B7" s="87" t="s">
        <v>551</v>
      </c>
      <c r="C7" s="88"/>
      <c r="D7" s="74">
        <v>8818.7099999999991</v>
      </c>
      <c r="E7" s="75">
        <v>154</v>
      </c>
      <c r="F7" s="76"/>
      <c r="G7" s="76"/>
      <c r="H7" s="77"/>
      <c r="I7" s="53"/>
    </row>
    <row r="8" spans="1:11" ht="13" thickTop="1" x14ac:dyDescent="0.25"/>
    <row r="10" spans="1:11" x14ac:dyDescent="0.25">
      <c r="I10" s="89"/>
    </row>
    <row r="11" spans="1:11" ht="13" thickBot="1" x14ac:dyDescent="0.3">
      <c r="A11" s="212" t="s">
        <v>560</v>
      </c>
      <c r="B11" s="212"/>
      <c r="C11" s="212"/>
      <c r="D11" s="212"/>
      <c r="E11" s="212"/>
      <c r="F11" s="212"/>
      <c r="G11" s="212"/>
    </row>
    <row r="12" spans="1:11" ht="13" thickTop="1" x14ac:dyDescent="0.25">
      <c r="A12" s="213" t="s">
        <v>540</v>
      </c>
      <c r="B12" s="215" t="s">
        <v>558</v>
      </c>
      <c r="C12" s="216"/>
      <c r="D12" s="216"/>
      <c r="E12" s="216" t="s">
        <v>552</v>
      </c>
      <c r="F12" s="216"/>
      <c r="G12" s="217"/>
    </row>
    <row r="13" spans="1:11" ht="13" thickBot="1" x14ac:dyDescent="0.3">
      <c r="A13" s="214"/>
      <c r="B13" s="91" t="s">
        <v>553</v>
      </c>
      <c r="C13" s="92" t="s">
        <v>542</v>
      </c>
      <c r="D13" s="92" t="s">
        <v>544</v>
      </c>
      <c r="E13" s="92" t="s">
        <v>553</v>
      </c>
      <c r="F13" s="92" t="s">
        <v>542</v>
      </c>
      <c r="G13" s="93" t="s">
        <v>544</v>
      </c>
    </row>
    <row r="14" spans="1:11" ht="23.5" thickTop="1" x14ac:dyDescent="0.25">
      <c r="A14" s="94" t="s">
        <v>554</v>
      </c>
      <c r="B14" s="95">
        <v>3.9069685895386619E-2</v>
      </c>
      <c r="C14" s="96">
        <v>155</v>
      </c>
      <c r="D14" s="97" t="s">
        <v>559</v>
      </c>
      <c r="E14" s="98">
        <v>0.99125458523556609</v>
      </c>
      <c r="F14" s="96">
        <v>155</v>
      </c>
      <c r="G14" s="99">
        <v>0.4588050204565417</v>
      </c>
    </row>
    <row r="15" spans="1:11" ht="23.5" thickBot="1" x14ac:dyDescent="0.3">
      <c r="A15" s="100" t="s">
        <v>555</v>
      </c>
      <c r="B15" s="101">
        <v>8.0602798454344482E-2</v>
      </c>
      <c r="C15" s="102">
        <v>155</v>
      </c>
      <c r="D15" s="103">
        <v>1.5482972223407328E-2</v>
      </c>
      <c r="E15" s="103">
        <v>0.96659207933687918</v>
      </c>
      <c r="F15" s="102">
        <v>155</v>
      </c>
      <c r="G15" s="104">
        <v>8.2448711674277511E-4</v>
      </c>
    </row>
    <row r="16" spans="1:11" ht="13" thickTop="1" x14ac:dyDescent="0.25">
      <c r="A16" s="211" t="s">
        <v>556</v>
      </c>
      <c r="B16" s="211"/>
      <c r="C16" s="211"/>
      <c r="D16" s="211"/>
      <c r="E16" s="211"/>
      <c r="F16" s="211"/>
      <c r="G16" s="211"/>
    </row>
    <row r="17" spans="1:7" x14ac:dyDescent="0.25">
      <c r="A17" s="211" t="s">
        <v>557</v>
      </c>
      <c r="B17" s="211"/>
      <c r="C17" s="211"/>
      <c r="D17" s="211"/>
      <c r="E17" s="211"/>
      <c r="F17" s="211"/>
      <c r="G17" s="211"/>
    </row>
    <row r="20" spans="1:7" ht="13" x14ac:dyDescent="0.3">
      <c r="C20" s="174" t="s">
        <v>560</v>
      </c>
      <c r="D20" s="192"/>
      <c r="E20" s="192"/>
    </row>
    <row r="21" spans="1:7" ht="13" thickBot="1" x14ac:dyDescent="0.3">
      <c r="C21" s="212" t="s">
        <v>561</v>
      </c>
      <c r="D21" s="212"/>
      <c r="E21" s="212"/>
    </row>
    <row r="22" spans="1:7" ht="24" thickTop="1" thickBot="1" x14ac:dyDescent="0.3">
      <c r="C22" s="218" t="s">
        <v>540</v>
      </c>
      <c r="D22" s="219"/>
      <c r="E22" s="105" t="s">
        <v>562</v>
      </c>
    </row>
    <row r="23" spans="1:7" ht="13" thickTop="1" x14ac:dyDescent="0.25">
      <c r="C23" s="220" t="s">
        <v>521</v>
      </c>
      <c r="D23" s="221"/>
      <c r="E23" s="106">
        <v>155</v>
      </c>
    </row>
    <row r="24" spans="1:7" x14ac:dyDescent="0.25">
      <c r="C24" s="222" t="s">
        <v>573</v>
      </c>
      <c r="D24" s="107" t="s">
        <v>524</v>
      </c>
      <c r="E24" s="108">
        <v>3.4381100117424204E-15</v>
      </c>
    </row>
    <row r="25" spans="1:7" x14ac:dyDescent="0.25">
      <c r="C25" s="222"/>
      <c r="D25" s="107" t="s">
        <v>525</v>
      </c>
      <c r="E25" s="109">
        <v>6.2579924329157643</v>
      </c>
    </row>
    <row r="26" spans="1:7" x14ac:dyDescent="0.25">
      <c r="C26" s="222" t="s">
        <v>563</v>
      </c>
      <c r="D26" s="107" t="s">
        <v>564</v>
      </c>
      <c r="E26" s="110">
        <v>4.338206179806392E-2</v>
      </c>
    </row>
    <row r="27" spans="1:7" x14ac:dyDescent="0.25">
      <c r="C27" s="222"/>
      <c r="D27" s="107" t="s">
        <v>565</v>
      </c>
      <c r="E27" s="110">
        <v>4.338206179806392E-2</v>
      </c>
    </row>
    <row r="28" spans="1:7" x14ac:dyDescent="0.25">
      <c r="C28" s="222"/>
      <c r="D28" s="107" t="s">
        <v>566</v>
      </c>
      <c r="E28" s="110">
        <v>-3.8654522315448622E-2</v>
      </c>
    </row>
    <row r="29" spans="1:7" x14ac:dyDescent="0.25">
      <c r="C29" s="222" t="s">
        <v>567</v>
      </c>
      <c r="D29" s="223"/>
      <c r="E29" s="110">
        <v>4.338206179806392E-2</v>
      </c>
    </row>
    <row r="30" spans="1:7" ht="75.5" thickBot="1" x14ac:dyDescent="0.3">
      <c r="C30" s="224" t="s">
        <v>568</v>
      </c>
      <c r="D30" s="225"/>
      <c r="E30" s="111" t="s">
        <v>574</v>
      </c>
      <c r="F30" s="112" t="s">
        <v>575</v>
      </c>
      <c r="G30" s="112"/>
    </row>
    <row r="31" spans="1:7" ht="13" thickTop="1" x14ac:dyDescent="0.25">
      <c r="C31" s="211" t="s">
        <v>569</v>
      </c>
      <c r="D31" s="211"/>
      <c r="E31" s="211"/>
    </row>
    <row r="32" spans="1:7" x14ac:dyDescent="0.25">
      <c r="C32" s="211" t="s">
        <v>570</v>
      </c>
      <c r="D32" s="211"/>
      <c r="E32" s="211"/>
    </row>
    <row r="33" spans="3:9" x14ac:dyDescent="0.25">
      <c r="C33" s="211" t="s">
        <v>571</v>
      </c>
      <c r="D33" s="211"/>
      <c r="E33" s="211"/>
    </row>
    <row r="34" spans="3:9" x14ac:dyDescent="0.25">
      <c r="C34" s="211" t="s">
        <v>572</v>
      </c>
      <c r="D34" s="211"/>
      <c r="E34" s="211"/>
    </row>
    <row r="38" spans="3:9" ht="13" thickBot="1" x14ac:dyDescent="0.3">
      <c r="C38" s="201" t="s">
        <v>598</v>
      </c>
      <c r="D38" s="201"/>
      <c r="E38" s="201"/>
      <c r="F38" s="201"/>
      <c r="G38" s="201"/>
    </row>
    <row r="39" spans="3:9" ht="24" thickTop="1" thickBot="1" x14ac:dyDescent="0.3">
      <c r="C39" s="202" t="s">
        <v>540</v>
      </c>
      <c r="D39" s="203"/>
      <c r="E39" s="204"/>
      <c r="F39" s="54" t="s">
        <v>554</v>
      </c>
      <c r="G39" s="56" t="s">
        <v>520</v>
      </c>
    </row>
    <row r="40" spans="3:9" ht="14" thickTop="1" x14ac:dyDescent="0.25">
      <c r="C40" s="205" t="s">
        <v>599</v>
      </c>
      <c r="D40" s="208" t="s">
        <v>554</v>
      </c>
      <c r="E40" s="57" t="s">
        <v>600</v>
      </c>
      <c r="F40" s="58">
        <v>1</v>
      </c>
      <c r="G40" s="145" t="s">
        <v>603</v>
      </c>
      <c r="I40" t="s">
        <v>604</v>
      </c>
    </row>
    <row r="41" spans="3:9" x14ac:dyDescent="0.25">
      <c r="C41" s="206"/>
      <c r="D41" s="200"/>
      <c r="E41" s="62" t="s">
        <v>601</v>
      </c>
      <c r="F41" s="146"/>
      <c r="G41" s="66">
        <v>4.4301549220525043E-12</v>
      </c>
    </row>
    <row r="42" spans="3:9" x14ac:dyDescent="0.25">
      <c r="C42" s="206"/>
      <c r="D42" s="209"/>
      <c r="E42" s="67" t="s">
        <v>521</v>
      </c>
      <c r="F42" s="147">
        <v>155</v>
      </c>
      <c r="G42" s="148">
        <v>155</v>
      </c>
      <c r="I42" t="s">
        <v>605</v>
      </c>
    </row>
    <row r="43" spans="3:9" ht="13.5" x14ac:dyDescent="0.25">
      <c r="C43" s="206"/>
      <c r="D43" s="209" t="s">
        <v>520</v>
      </c>
      <c r="E43" s="62" t="s">
        <v>600</v>
      </c>
      <c r="F43" s="146" t="s">
        <v>603</v>
      </c>
      <c r="G43" s="149">
        <v>1</v>
      </c>
      <c r="I43" t="s">
        <v>606</v>
      </c>
    </row>
    <row r="44" spans="3:9" x14ac:dyDescent="0.25">
      <c r="C44" s="206"/>
      <c r="D44" s="200"/>
      <c r="E44" s="62" t="s">
        <v>601</v>
      </c>
      <c r="F44" s="150">
        <v>4.4301549220525043E-12</v>
      </c>
      <c r="G44" s="151"/>
    </row>
    <row r="45" spans="3:9" ht="13" thickBot="1" x14ac:dyDescent="0.3">
      <c r="C45" s="207"/>
      <c r="D45" s="210"/>
      <c r="E45" s="88" t="s">
        <v>521</v>
      </c>
      <c r="F45" s="152">
        <v>155</v>
      </c>
      <c r="G45" s="153">
        <v>155</v>
      </c>
    </row>
    <row r="46" spans="3:9" ht="13" thickTop="1" x14ac:dyDescent="0.25">
      <c r="C46" s="200" t="s">
        <v>602</v>
      </c>
      <c r="D46" s="200"/>
      <c r="E46" s="200"/>
      <c r="F46" s="200"/>
      <c r="G46" s="200"/>
    </row>
    <row r="50" spans="3:6" ht="13" x14ac:dyDescent="0.3">
      <c r="C50" s="174" t="s">
        <v>620</v>
      </c>
      <c r="D50" s="192"/>
      <c r="E50" s="192"/>
    </row>
    <row r="51" spans="3:6" x14ac:dyDescent="0.25">
      <c r="C51" s="232"/>
      <c r="D51" s="232"/>
      <c r="E51" s="53"/>
    </row>
    <row r="52" spans="3:6" ht="13" thickBot="1" x14ac:dyDescent="0.3">
      <c r="D52" s="233" t="s">
        <v>617</v>
      </c>
      <c r="E52" s="233"/>
      <c r="F52" s="234"/>
    </row>
    <row r="53" spans="3:6" ht="14" thickTop="1" thickBot="1" x14ac:dyDescent="0.35">
      <c r="D53" s="235" t="s">
        <v>618</v>
      </c>
      <c r="E53" s="236" t="s">
        <v>619</v>
      </c>
      <c r="F53" s="234" t="s">
        <v>621</v>
      </c>
    </row>
    <row r="54" spans="3:6" ht="13.5" thickTop="1" thickBot="1" x14ac:dyDescent="0.3">
      <c r="D54" s="237">
        <v>0.89570314835228226</v>
      </c>
      <c r="E54" s="238">
        <v>20</v>
      </c>
      <c r="F54" s="234"/>
    </row>
    <row r="55" spans="3:6" ht="13" thickTop="1" x14ac:dyDescent="0.25"/>
    <row r="56" spans="3:6" ht="13.5" thickBot="1" x14ac:dyDescent="0.35">
      <c r="D56" s="174" t="s">
        <v>622</v>
      </c>
      <c r="E56" s="192"/>
    </row>
    <row r="57" spans="3:6" ht="16.5" thickTop="1" thickBot="1" x14ac:dyDescent="0.3">
      <c r="C57" s="247"/>
      <c r="D57" s="254"/>
      <c r="E57" s="239" t="s">
        <v>551</v>
      </c>
    </row>
    <row r="58" spans="3:6" ht="14" thickTop="1" x14ac:dyDescent="0.3">
      <c r="C58" s="250" t="s">
        <v>623</v>
      </c>
      <c r="D58" s="244" t="s">
        <v>643</v>
      </c>
      <c r="E58" s="256" t="s">
        <v>644</v>
      </c>
      <c r="F58" s="2" t="s">
        <v>664</v>
      </c>
    </row>
    <row r="59" spans="3:6" ht="13" x14ac:dyDescent="0.3">
      <c r="C59" s="249"/>
      <c r="D59" s="244" t="s">
        <v>601</v>
      </c>
      <c r="E59" s="240">
        <v>0</v>
      </c>
      <c r="F59" s="2" t="s">
        <v>665</v>
      </c>
    </row>
    <row r="60" spans="3:6" ht="13" thickBot="1" x14ac:dyDescent="0.3">
      <c r="C60" s="251"/>
      <c r="D60" s="245" t="s">
        <v>521</v>
      </c>
      <c r="E60" s="241">
        <v>155</v>
      </c>
    </row>
    <row r="61" spans="3:6" ht="13.5" x14ac:dyDescent="0.3">
      <c r="C61" s="252" t="s">
        <v>624</v>
      </c>
      <c r="D61" s="244" t="s">
        <v>643</v>
      </c>
      <c r="E61" s="256" t="s">
        <v>645</v>
      </c>
      <c r="F61" s="2" t="s">
        <v>666</v>
      </c>
    </row>
    <row r="62" spans="3:6" ht="13" x14ac:dyDescent="0.3">
      <c r="C62" s="249"/>
      <c r="D62" s="244" t="s">
        <v>601</v>
      </c>
      <c r="E62" s="240">
        <v>0</v>
      </c>
      <c r="F62" s="2" t="s">
        <v>667</v>
      </c>
    </row>
    <row r="63" spans="3:6" ht="13" thickBot="1" x14ac:dyDescent="0.3">
      <c r="C63" s="251"/>
      <c r="D63" s="245" t="s">
        <v>521</v>
      </c>
      <c r="E63" s="241">
        <v>155</v>
      </c>
    </row>
    <row r="64" spans="3:6" ht="13.5" x14ac:dyDescent="0.3">
      <c r="C64" s="252" t="s">
        <v>625</v>
      </c>
      <c r="D64" s="244" t="s">
        <v>643</v>
      </c>
      <c r="E64" s="256" t="s">
        <v>646</v>
      </c>
      <c r="F64" s="255" t="s">
        <v>668</v>
      </c>
    </row>
    <row r="65" spans="3:6" x14ac:dyDescent="0.25">
      <c r="C65" s="249"/>
      <c r="D65" s="244" t="s">
        <v>601</v>
      </c>
      <c r="E65" s="240">
        <v>0</v>
      </c>
      <c r="F65" s="4" t="s">
        <v>669</v>
      </c>
    </row>
    <row r="66" spans="3:6" ht="13" thickBot="1" x14ac:dyDescent="0.3">
      <c r="C66" s="251"/>
      <c r="D66" s="245" t="s">
        <v>521</v>
      </c>
      <c r="E66" s="241">
        <v>155</v>
      </c>
    </row>
    <row r="67" spans="3:6" ht="13.5" x14ac:dyDescent="0.25">
      <c r="C67" s="252" t="s">
        <v>626</v>
      </c>
      <c r="D67" s="244" t="s">
        <v>643</v>
      </c>
      <c r="E67" s="256" t="s">
        <v>647</v>
      </c>
    </row>
    <row r="68" spans="3:6" x14ac:dyDescent="0.25">
      <c r="C68" s="249"/>
      <c r="D68" s="244" t="s">
        <v>601</v>
      </c>
      <c r="E68" s="240">
        <v>0</v>
      </c>
    </row>
    <row r="69" spans="3:6" ht="13" thickBot="1" x14ac:dyDescent="0.3">
      <c r="C69" s="251"/>
      <c r="D69" s="245" t="s">
        <v>521</v>
      </c>
      <c r="E69" s="241">
        <v>155</v>
      </c>
    </row>
    <row r="70" spans="3:6" ht="13.5" x14ac:dyDescent="0.25">
      <c r="C70" s="252" t="s">
        <v>627</v>
      </c>
      <c r="D70" s="244" t="s">
        <v>643</v>
      </c>
      <c r="E70" s="256" t="s">
        <v>648</v>
      </c>
    </row>
    <row r="71" spans="3:6" x14ac:dyDescent="0.25">
      <c r="C71" s="249"/>
      <c r="D71" s="244" t="s">
        <v>601</v>
      </c>
      <c r="E71" s="240">
        <v>0</v>
      </c>
    </row>
    <row r="72" spans="3:6" ht="13" thickBot="1" x14ac:dyDescent="0.3">
      <c r="C72" s="251"/>
      <c r="D72" s="245" t="s">
        <v>521</v>
      </c>
      <c r="E72" s="241">
        <v>155</v>
      </c>
    </row>
    <row r="73" spans="3:6" ht="13.5" x14ac:dyDescent="0.25">
      <c r="C73" s="252" t="s">
        <v>628</v>
      </c>
      <c r="D73" s="244" t="s">
        <v>643</v>
      </c>
      <c r="E73" s="256" t="s">
        <v>649</v>
      </c>
    </row>
    <row r="74" spans="3:6" x14ac:dyDescent="0.25">
      <c r="C74" s="249"/>
      <c r="D74" s="244" t="s">
        <v>601</v>
      </c>
      <c r="E74" s="240">
        <v>0</v>
      </c>
    </row>
    <row r="75" spans="3:6" ht="13" thickBot="1" x14ac:dyDescent="0.3">
      <c r="C75" s="251"/>
      <c r="D75" s="245" t="s">
        <v>521</v>
      </c>
      <c r="E75" s="241">
        <v>155</v>
      </c>
    </row>
    <row r="76" spans="3:6" ht="13.5" x14ac:dyDescent="0.25">
      <c r="C76" s="252" t="s">
        <v>629</v>
      </c>
      <c r="D76" s="244" t="s">
        <v>643</v>
      </c>
      <c r="E76" s="256" t="s">
        <v>650</v>
      </c>
    </row>
    <row r="77" spans="3:6" x14ac:dyDescent="0.25">
      <c r="C77" s="249"/>
      <c r="D77" s="244" t="s">
        <v>601</v>
      </c>
      <c r="E77" s="240">
        <v>0</v>
      </c>
    </row>
    <row r="78" spans="3:6" ht="13" thickBot="1" x14ac:dyDescent="0.3">
      <c r="C78" s="251"/>
      <c r="D78" s="245" t="s">
        <v>521</v>
      </c>
      <c r="E78" s="241">
        <v>155</v>
      </c>
    </row>
    <row r="79" spans="3:6" ht="13.5" x14ac:dyDescent="0.25">
      <c r="C79" s="252" t="s">
        <v>630</v>
      </c>
      <c r="D79" s="244" t="s">
        <v>643</v>
      </c>
      <c r="E79" s="256" t="s">
        <v>651</v>
      </c>
    </row>
    <row r="80" spans="3:6" x14ac:dyDescent="0.25">
      <c r="C80" s="249"/>
      <c r="D80" s="244" t="s">
        <v>601</v>
      </c>
      <c r="E80" s="240">
        <v>0</v>
      </c>
    </row>
    <row r="81" spans="3:5" ht="13" thickBot="1" x14ac:dyDescent="0.3">
      <c r="C81" s="251"/>
      <c r="D81" s="245" t="s">
        <v>521</v>
      </c>
      <c r="E81" s="241">
        <v>155</v>
      </c>
    </row>
    <row r="82" spans="3:5" ht="13.5" x14ac:dyDescent="0.25">
      <c r="C82" s="252" t="s">
        <v>631</v>
      </c>
      <c r="D82" s="244" t="s">
        <v>643</v>
      </c>
      <c r="E82" s="256" t="s">
        <v>652</v>
      </c>
    </row>
    <row r="83" spans="3:5" x14ac:dyDescent="0.25">
      <c r="C83" s="249"/>
      <c r="D83" s="244" t="s">
        <v>601</v>
      </c>
      <c r="E83" s="240">
        <v>0</v>
      </c>
    </row>
    <row r="84" spans="3:5" ht="13" thickBot="1" x14ac:dyDescent="0.3">
      <c r="C84" s="251"/>
      <c r="D84" s="245" t="s">
        <v>521</v>
      </c>
      <c r="E84" s="241">
        <v>155</v>
      </c>
    </row>
    <row r="85" spans="3:5" ht="13.5" x14ac:dyDescent="0.25">
      <c r="C85" s="252" t="s">
        <v>632</v>
      </c>
      <c r="D85" s="244" t="s">
        <v>643</v>
      </c>
      <c r="E85" s="256" t="s">
        <v>653</v>
      </c>
    </row>
    <row r="86" spans="3:5" x14ac:dyDescent="0.25">
      <c r="C86" s="249"/>
      <c r="D86" s="244" t="s">
        <v>601</v>
      </c>
      <c r="E86" s="240">
        <v>0</v>
      </c>
    </row>
    <row r="87" spans="3:5" ht="13" thickBot="1" x14ac:dyDescent="0.3">
      <c r="C87" s="251"/>
      <c r="D87" s="245" t="s">
        <v>521</v>
      </c>
      <c r="E87" s="241">
        <v>155</v>
      </c>
    </row>
    <row r="88" spans="3:5" ht="13.5" x14ac:dyDescent="0.25">
      <c r="C88" s="252" t="s">
        <v>633</v>
      </c>
      <c r="D88" s="244" t="s">
        <v>643</v>
      </c>
      <c r="E88" s="256" t="s">
        <v>654</v>
      </c>
    </row>
    <row r="89" spans="3:5" x14ac:dyDescent="0.25">
      <c r="C89" s="249"/>
      <c r="D89" s="244" t="s">
        <v>601</v>
      </c>
      <c r="E89" s="240">
        <v>0</v>
      </c>
    </row>
    <row r="90" spans="3:5" ht="13" thickBot="1" x14ac:dyDescent="0.3">
      <c r="C90" s="251"/>
      <c r="D90" s="245" t="s">
        <v>521</v>
      </c>
      <c r="E90" s="241">
        <v>155</v>
      </c>
    </row>
    <row r="91" spans="3:5" ht="13.5" x14ac:dyDescent="0.25">
      <c r="C91" s="252" t="s">
        <v>634</v>
      </c>
      <c r="D91" s="244" t="s">
        <v>643</v>
      </c>
      <c r="E91" s="256" t="s">
        <v>655</v>
      </c>
    </row>
    <row r="92" spans="3:5" x14ac:dyDescent="0.25">
      <c r="C92" s="249"/>
      <c r="D92" s="244" t="s">
        <v>601</v>
      </c>
      <c r="E92" s="240">
        <v>0</v>
      </c>
    </row>
    <row r="93" spans="3:5" ht="13" thickBot="1" x14ac:dyDescent="0.3">
      <c r="C93" s="251"/>
      <c r="D93" s="245" t="s">
        <v>521</v>
      </c>
      <c r="E93" s="241">
        <v>155</v>
      </c>
    </row>
    <row r="94" spans="3:5" ht="13.5" x14ac:dyDescent="0.25">
      <c r="C94" s="252" t="s">
        <v>635</v>
      </c>
      <c r="D94" s="244" t="s">
        <v>643</v>
      </c>
      <c r="E94" s="256" t="s">
        <v>656</v>
      </c>
    </row>
    <row r="95" spans="3:5" x14ac:dyDescent="0.25">
      <c r="C95" s="249"/>
      <c r="D95" s="244" t="s">
        <v>601</v>
      </c>
      <c r="E95" s="240">
        <v>0</v>
      </c>
    </row>
    <row r="96" spans="3:5" ht="13" thickBot="1" x14ac:dyDescent="0.3">
      <c r="C96" s="251"/>
      <c r="D96" s="245" t="s">
        <v>521</v>
      </c>
      <c r="E96" s="241">
        <v>155</v>
      </c>
    </row>
    <row r="97" spans="3:5" ht="13.5" x14ac:dyDescent="0.25">
      <c r="C97" s="252" t="s">
        <v>636</v>
      </c>
      <c r="D97" s="244" t="s">
        <v>643</v>
      </c>
      <c r="E97" s="256" t="s">
        <v>657</v>
      </c>
    </row>
    <row r="98" spans="3:5" x14ac:dyDescent="0.25">
      <c r="C98" s="249"/>
      <c r="D98" s="244" t="s">
        <v>601</v>
      </c>
      <c r="E98" s="240">
        <v>0</v>
      </c>
    </row>
    <row r="99" spans="3:5" ht="13" thickBot="1" x14ac:dyDescent="0.3">
      <c r="C99" s="251"/>
      <c r="D99" s="245" t="s">
        <v>521</v>
      </c>
      <c r="E99" s="241">
        <v>155</v>
      </c>
    </row>
    <row r="100" spans="3:5" ht="13.5" x14ac:dyDescent="0.25">
      <c r="C100" s="252" t="s">
        <v>637</v>
      </c>
      <c r="D100" s="244" t="s">
        <v>643</v>
      </c>
      <c r="E100" s="256" t="s">
        <v>658</v>
      </c>
    </row>
    <row r="101" spans="3:5" x14ac:dyDescent="0.25">
      <c r="C101" s="249"/>
      <c r="D101" s="244" t="s">
        <v>601</v>
      </c>
      <c r="E101" s="240">
        <v>0</v>
      </c>
    </row>
    <row r="102" spans="3:5" ht="13" thickBot="1" x14ac:dyDescent="0.3">
      <c r="C102" s="251"/>
      <c r="D102" s="245" t="s">
        <v>521</v>
      </c>
      <c r="E102" s="241">
        <v>155</v>
      </c>
    </row>
    <row r="103" spans="3:5" ht="13.5" x14ac:dyDescent="0.25">
      <c r="C103" s="252" t="s">
        <v>638</v>
      </c>
      <c r="D103" s="244" t="s">
        <v>643</v>
      </c>
      <c r="E103" s="256" t="s">
        <v>659</v>
      </c>
    </row>
    <row r="104" spans="3:5" x14ac:dyDescent="0.25">
      <c r="C104" s="249"/>
      <c r="D104" s="244" t="s">
        <v>601</v>
      </c>
      <c r="E104" s="240">
        <v>0</v>
      </c>
    </row>
    <row r="105" spans="3:5" ht="13" thickBot="1" x14ac:dyDescent="0.3">
      <c r="C105" s="251"/>
      <c r="D105" s="245" t="s">
        <v>521</v>
      </c>
      <c r="E105" s="241">
        <v>155</v>
      </c>
    </row>
    <row r="106" spans="3:5" ht="13.5" x14ac:dyDescent="0.25">
      <c r="C106" s="252" t="s">
        <v>639</v>
      </c>
      <c r="D106" s="244" t="s">
        <v>643</v>
      </c>
      <c r="E106" s="256" t="s">
        <v>660</v>
      </c>
    </row>
    <row r="107" spans="3:5" x14ac:dyDescent="0.25">
      <c r="C107" s="249"/>
      <c r="D107" s="244" t="s">
        <v>601</v>
      </c>
      <c r="E107" s="240">
        <v>0</v>
      </c>
    </row>
    <row r="108" spans="3:5" ht="13" thickBot="1" x14ac:dyDescent="0.3">
      <c r="C108" s="251"/>
      <c r="D108" s="245" t="s">
        <v>521</v>
      </c>
      <c r="E108" s="241">
        <v>155</v>
      </c>
    </row>
    <row r="109" spans="3:5" ht="13.5" x14ac:dyDescent="0.25">
      <c r="C109" s="252" t="s">
        <v>640</v>
      </c>
      <c r="D109" s="244" t="s">
        <v>643</v>
      </c>
      <c r="E109" s="256" t="s">
        <v>661</v>
      </c>
    </row>
    <row r="110" spans="3:5" x14ac:dyDescent="0.25">
      <c r="C110" s="249"/>
      <c r="D110" s="244" t="s">
        <v>601</v>
      </c>
      <c r="E110" s="240">
        <v>0</v>
      </c>
    </row>
    <row r="111" spans="3:5" ht="13" thickBot="1" x14ac:dyDescent="0.3">
      <c r="C111" s="251"/>
      <c r="D111" s="245" t="s">
        <v>521</v>
      </c>
      <c r="E111" s="241">
        <v>155</v>
      </c>
    </row>
    <row r="112" spans="3:5" ht="13.5" x14ac:dyDescent="0.25">
      <c r="C112" s="252" t="s">
        <v>641</v>
      </c>
      <c r="D112" s="244" t="s">
        <v>643</v>
      </c>
      <c r="E112" s="256" t="s">
        <v>662</v>
      </c>
    </row>
    <row r="113" spans="3:6" x14ac:dyDescent="0.25">
      <c r="C113" s="249"/>
      <c r="D113" s="244" t="s">
        <v>601</v>
      </c>
      <c r="E113" s="240">
        <v>0</v>
      </c>
    </row>
    <row r="114" spans="3:6" ht="13" thickBot="1" x14ac:dyDescent="0.3">
      <c r="C114" s="251"/>
      <c r="D114" s="245" t="s">
        <v>521</v>
      </c>
      <c r="E114" s="241">
        <v>155</v>
      </c>
    </row>
    <row r="115" spans="3:6" ht="13.5" x14ac:dyDescent="0.25">
      <c r="C115" s="252" t="s">
        <v>642</v>
      </c>
      <c r="D115" s="244" t="s">
        <v>643</v>
      </c>
      <c r="E115" s="256" t="s">
        <v>663</v>
      </c>
    </row>
    <row r="116" spans="3:6" x14ac:dyDescent="0.25">
      <c r="C116" s="249"/>
      <c r="D116" s="244" t="s">
        <v>601</v>
      </c>
      <c r="E116" s="240">
        <v>0</v>
      </c>
    </row>
    <row r="117" spans="3:6" ht="13" thickBot="1" x14ac:dyDescent="0.3">
      <c r="C117" s="251"/>
      <c r="D117" s="245" t="s">
        <v>521</v>
      </c>
      <c r="E117" s="241">
        <v>155</v>
      </c>
    </row>
    <row r="118" spans="3:6" x14ac:dyDescent="0.25">
      <c r="C118" s="252" t="s">
        <v>551</v>
      </c>
      <c r="D118" s="244" t="s">
        <v>643</v>
      </c>
      <c r="E118" s="240">
        <v>1</v>
      </c>
    </row>
    <row r="119" spans="3:6" ht="15.5" x14ac:dyDescent="0.25">
      <c r="C119" s="249"/>
      <c r="D119" s="244" t="s">
        <v>601</v>
      </c>
      <c r="E119" s="242"/>
    </row>
    <row r="120" spans="3:6" ht="13" thickBot="1" x14ac:dyDescent="0.3">
      <c r="C120" s="253"/>
      <c r="D120" s="246" t="s">
        <v>521</v>
      </c>
      <c r="E120" s="243">
        <v>155</v>
      </c>
    </row>
    <row r="121" spans="3:6" ht="13" thickTop="1" x14ac:dyDescent="0.25"/>
    <row r="123" spans="3:6" ht="13.5" thickBot="1" x14ac:dyDescent="0.35">
      <c r="C123" s="174" t="s">
        <v>670</v>
      </c>
      <c r="D123" s="174"/>
      <c r="E123" s="174"/>
    </row>
    <row r="124" spans="3:6" ht="16.5" thickTop="1" thickBot="1" x14ac:dyDescent="0.3">
      <c r="C124" s="247"/>
      <c r="D124" s="248"/>
      <c r="E124" s="239" t="s">
        <v>551</v>
      </c>
    </row>
    <row r="125" spans="3:6" ht="14" thickTop="1" x14ac:dyDescent="0.3">
      <c r="C125" s="250" t="s">
        <v>623</v>
      </c>
      <c r="D125" s="244" t="s">
        <v>643</v>
      </c>
      <c r="E125" s="256" t="s">
        <v>671</v>
      </c>
      <c r="F125" s="2" t="s">
        <v>664</v>
      </c>
    </row>
    <row r="126" spans="3:6" ht="13" x14ac:dyDescent="0.3">
      <c r="C126" s="249"/>
      <c r="D126" s="244" t="s">
        <v>601</v>
      </c>
      <c r="E126" s="240">
        <v>0</v>
      </c>
      <c r="F126" s="2" t="s">
        <v>665</v>
      </c>
    </row>
    <row r="127" spans="3:6" ht="13" thickBot="1" x14ac:dyDescent="0.3">
      <c r="C127" s="251"/>
      <c r="D127" s="245" t="s">
        <v>521</v>
      </c>
      <c r="E127" s="241">
        <v>155</v>
      </c>
    </row>
    <row r="128" spans="3:6" ht="13.5" x14ac:dyDescent="0.3">
      <c r="C128" s="252" t="s">
        <v>624</v>
      </c>
      <c r="D128" s="244" t="s">
        <v>643</v>
      </c>
      <c r="E128" s="256" t="s">
        <v>672</v>
      </c>
      <c r="F128" s="2" t="s">
        <v>666</v>
      </c>
    </row>
    <row r="129" spans="3:6" ht="13" x14ac:dyDescent="0.3">
      <c r="C129" s="249"/>
      <c r="D129" s="244" t="s">
        <v>601</v>
      </c>
      <c r="E129" s="240">
        <v>0</v>
      </c>
      <c r="F129" s="2" t="s">
        <v>667</v>
      </c>
    </row>
    <row r="130" spans="3:6" ht="13" thickBot="1" x14ac:dyDescent="0.3">
      <c r="C130" s="251"/>
      <c r="D130" s="245" t="s">
        <v>521</v>
      </c>
      <c r="E130" s="241">
        <v>155</v>
      </c>
    </row>
    <row r="131" spans="3:6" ht="13.5" x14ac:dyDescent="0.3">
      <c r="C131" s="252" t="s">
        <v>625</v>
      </c>
      <c r="D131" s="244" t="s">
        <v>643</v>
      </c>
      <c r="E131" s="256" t="s">
        <v>673</v>
      </c>
      <c r="F131" s="255" t="s">
        <v>668</v>
      </c>
    </row>
    <row r="132" spans="3:6" x14ac:dyDescent="0.25">
      <c r="C132" s="249"/>
      <c r="D132" s="244" t="s">
        <v>601</v>
      </c>
      <c r="E132" s="240">
        <v>0</v>
      </c>
      <c r="F132" s="4" t="s">
        <v>669</v>
      </c>
    </row>
    <row r="133" spans="3:6" ht="13" thickBot="1" x14ac:dyDescent="0.3">
      <c r="C133" s="251"/>
      <c r="D133" s="245" t="s">
        <v>521</v>
      </c>
      <c r="E133" s="241">
        <v>155</v>
      </c>
    </row>
    <row r="134" spans="3:6" ht="13.5" x14ac:dyDescent="0.25">
      <c r="C134" s="252" t="s">
        <v>626</v>
      </c>
      <c r="D134" s="244" t="s">
        <v>643</v>
      </c>
      <c r="E134" s="256" t="s">
        <v>674</v>
      </c>
    </row>
    <row r="135" spans="3:6" x14ac:dyDescent="0.25">
      <c r="C135" s="249"/>
      <c r="D135" s="244" t="s">
        <v>601</v>
      </c>
      <c r="E135" s="240">
        <v>0</v>
      </c>
    </row>
    <row r="136" spans="3:6" ht="13" thickBot="1" x14ac:dyDescent="0.3">
      <c r="C136" s="251"/>
      <c r="D136" s="245" t="s">
        <v>521</v>
      </c>
      <c r="E136" s="241">
        <v>155</v>
      </c>
    </row>
    <row r="137" spans="3:6" ht="13.5" x14ac:dyDescent="0.25">
      <c r="C137" s="252" t="s">
        <v>627</v>
      </c>
      <c r="D137" s="244" t="s">
        <v>643</v>
      </c>
      <c r="E137" s="256" t="s">
        <v>675</v>
      </c>
    </row>
    <row r="138" spans="3:6" x14ac:dyDescent="0.25">
      <c r="C138" s="249"/>
      <c r="D138" s="244" t="s">
        <v>601</v>
      </c>
      <c r="E138" s="240">
        <v>0</v>
      </c>
    </row>
    <row r="139" spans="3:6" ht="13" thickBot="1" x14ac:dyDescent="0.3">
      <c r="C139" s="251"/>
      <c r="D139" s="245" t="s">
        <v>521</v>
      </c>
      <c r="E139" s="241">
        <v>155</v>
      </c>
    </row>
    <row r="140" spans="3:6" ht="13.5" x14ac:dyDescent="0.25">
      <c r="C140" s="252" t="s">
        <v>628</v>
      </c>
      <c r="D140" s="244" t="s">
        <v>643</v>
      </c>
      <c r="E140" s="256" t="s">
        <v>676</v>
      </c>
    </row>
    <row r="141" spans="3:6" x14ac:dyDescent="0.25">
      <c r="C141" s="249"/>
      <c r="D141" s="244" t="s">
        <v>601</v>
      </c>
      <c r="E141" s="240">
        <v>0</v>
      </c>
    </row>
    <row r="142" spans="3:6" ht="13" thickBot="1" x14ac:dyDescent="0.3">
      <c r="C142" s="251"/>
      <c r="D142" s="245" t="s">
        <v>521</v>
      </c>
      <c r="E142" s="241">
        <v>155</v>
      </c>
    </row>
    <row r="143" spans="3:6" ht="13.5" x14ac:dyDescent="0.25">
      <c r="C143" s="252" t="s">
        <v>629</v>
      </c>
      <c r="D143" s="244" t="s">
        <v>643</v>
      </c>
      <c r="E143" s="256" t="s">
        <v>677</v>
      </c>
    </row>
    <row r="144" spans="3:6" x14ac:dyDescent="0.25">
      <c r="C144" s="249"/>
      <c r="D144" s="244" t="s">
        <v>601</v>
      </c>
      <c r="E144" s="240">
        <v>0</v>
      </c>
    </row>
    <row r="145" spans="3:5" ht="13" thickBot="1" x14ac:dyDescent="0.3">
      <c r="C145" s="251"/>
      <c r="D145" s="245" t="s">
        <v>521</v>
      </c>
      <c r="E145" s="241">
        <v>155</v>
      </c>
    </row>
    <row r="146" spans="3:5" ht="13.5" x14ac:dyDescent="0.25">
      <c r="C146" s="252" t="s">
        <v>630</v>
      </c>
      <c r="D146" s="244" t="s">
        <v>643</v>
      </c>
      <c r="E146" s="256" t="s">
        <v>678</v>
      </c>
    </row>
    <row r="147" spans="3:5" x14ac:dyDescent="0.25">
      <c r="C147" s="249"/>
      <c r="D147" s="244" t="s">
        <v>601</v>
      </c>
      <c r="E147" s="240">
        <v>0</v>
      </c>
    </row>
    <row r="148" spans="3:5" ht="13" thickBot="1" x14ac:dyDescent="0.3">
      <c r="C148" s="251"/>
      <c r="D148" s="245" t="s">
        <v>521</v>
      </c>
      <c r="E148" s="241">
        <v>155</v>
      </c>
    </row>
    <row r="149" spans="3:5" ht="13.5" x14ac:dyDescent="0.25">
      <c r="C149" s="252" t="s">
        <v>631</v>
      </c>
      <c r="D149" s="244" t="s">
        <v>643</v>
      </c>
      <c r="E149" s="256" t="s">
        <v>679</v>
      </c>
    </row>
    <row r="150" spans="3:5" x14ac:dyDescent="0.25">
      <c r="C150" s="249"/>
      <c r="D150" s="244" t="s">
        <v>601</v>
      </c>
      <c r="E150" s="240">
        <v>0</v>
      </c>
    </row>
    <row r="151" spans="3:5" ht="13" thickBot="1" x14ac:dyDescent="0.3">
      <c r="C151" s="251"/>
      <c r="D151" s="245" t="s">
        <v>521</v>
      </c>
      <c r="E151" s="241">
        <v>155</v>
      </c>
    </row>
    <row r="152" spans="3:5" ht="13.5" x14ac:dyDescent="0.25">
      <c r="C152" s="252" t="s">
        <v>632</v>
      </c>
      <c r="D152" s="244" t="s">
        <v>643</v>
      </c>
      <c r="E152" s="256" t="s">
        <v>680</v>
      </c>
    </row>
    <row r="153" spans="3:5" x14ac:dyDescent="0.25">
      <c r="C153" s="249"/>
      <c r="D153" s="244" t="s">
        <v>601</v>
      </c>
      <c r="E153" s="240">
        <v>0</v>
      </c>
    </row>
    <row r="154" spans="3:5" ht="13" thickBot="1" x14ac:dyDescent="0.3">
      <c r="C154" s="251"/>
      <c r="D154" s="245" t="s">
        <v>521</v>
      </c>
      <c r="E154" s="241">
        <v>155</v>
      </c>
    </row>
    <row r="155" spans="3:5" ht="13.5" x14ac:dyDescent="0.25">
      <c r="C155" s="252" t="s">
        <v>633</v>
      </c>
      <c r="D155" s="244" t="s">
        <v>643</v>
      </c>
      <c r="E155" s="256" t="s">
        <v>681</v>
      </c>
    </row>
    <row r="156" spans="3:5" x14ac:dyDescent="0.25">
      <c r="C156" s="249"/>
      <c r="D156" s="244" t="s">
        <v>601</v>
      </c>
      <c r="E156" s="240">
        <v>0</v>
      </c>
    </row>
    <row r="157" spans="3:5" ht="13" thickBot="1" x14ac:dyDescent="0.3">
      <c r="C157" s="251"/>
      <c r="D157" s="245" t="s">
        <v>521</v>
      </c>
      <c r="E157" s="241">
        <v>155</v>
      </c>
    </row>
    <row r="158" spans="3:5" ht="13.5" x14ac:dyDescent="0.25">
      <c r="C158" s="252" t="s">
        <v>634</v>
      </c>
      <c r="D158" s="244" t="s">
        <v>643</v>
      </c>
      <c r="E158" s="256" t="s">
        <v>682</v>
      </c>
    </row>
    <row r="159" spans="3:5" x14ac:dyDescent="0.25">
      <c r="C159" s="249"/>
      <c r="D159" s="244" t="s">
        <v>601</v>
      </c>
      <c r="E159" s="240">
        <v>0</v>
      </c>
    </row>
    <row r="160" spans="3:5" ht="13" thickBot="1" x14ac:dyDescent="0.3">
      <c r="C160" s="251"/>
      <c r="D160" s="245" t="s">
        <v>521</v>
      </c>
      <c r="E160" s="241">
        <v>155</v>
      </c>
    </row>
    <row r="161" spans="3:5" ht="13.5" x14ac:dyDescent="0.25">
      <c r="C161" s="252" t="s">
        <v>635</v>
      </c>
      <c r="D161" s="244" t="s">
        <v>643</v>
      </c>
      <c r="E161" s="256" t="s">
        <v>683</v>
      </c>
    </row>
    <row r="162" spans="3:5" x14ac:dyDescent="0.25">
      <c r="C162" s="249"/>
      <c r="D162" s="244" t="s">
        <v>601</v>
      </c>
      <c r="E162" s="240">
        <v>0</v>
      </c>
    </row>
    <row r="163" spans="3:5" ht="13" thickBot="1" x14ac:dyDescent="0.3">
      <c r="C163" s="251"/>
      <c r="D163" s="245" t="s">
        <v>521</v>
      </c>
      <c r="E163" s="241">
        <v>155</v>
      </c>
    </row>
    <row r="164" spans="3:5" ht="13.5" x14ac:dyDescent="0.25">
      <c r="C164" s="252" t="s">
        <v>636</v>
      </c>
      <c r="D164" s="244" t="s">
        <v>643</v>
      </c>
      <c r="E164" s="256" t="s">
        <v>684</v>
      </c>
    </row>
    <row r="165" spans="3:5" x14ac:dyDescent="0.25">
      <c r="C165" s="249"/>
      <c r="D165" s="244" t="s">
        <v>601</v>
      </c>
      <c r="E165" s="240">
        <v>0</v>
      </c>
    </row>
    <row r="166" spans="3:5" ht="13" thickBot="1" x14ac:dyDescent="0.3">
      <c r="C166" s="251"/>
      <c r="D166" s="245" t="s">
        <v>521</v>
      </c>
      <c r="E166" s="241">
        <v>155</v>
      </c>
    </row>
    <row r="167" spans="3:5" ht="13.5" x14ac:dyDescent="0.25">
      <c r="C167" s="252" t="s">
        <v>637</v>
      </c>
      <c r="D167" s="244" t="s">
        <v>643</v>
      </c>
      <c r="E167" s="256" t="s">
        <v>685</v>
      </c>
    </row>
    <row r="168" spans="3:5" x14ac:dyDescent="0.25">
      <c r="C168" s="249"/>
      <c r="D168" s="244" t="s">
        <v>601</v>
      </c>
      <c r="E168" s="240">
        <v>0</v>
      </c>
    </row>
    <row r="169" spans="3:5" ht="13" thickBot="1" x14ac:dyDescent="0.3">
      <c r="C169" s="251"/>
      <c r="D169" s="245" t="s">
        <v>521</v>
      </c>
      <c r="E169" s="241">
        <v>155</v>
      </c>
    </row>
    <row r="170" spans="3:5" x14ac:dyDescent="0.25">
      <c r="C170" s="252" t="s">
        <v>551</v>
      </c>
      <c r="D170" s="244" t="s">
        <v>643</v>
      </c>
      <c r="E170" s="240">
        <v>1</v>
      </c>
    </row>
    <row r="171" spans="3:5" ht="15.5" x14ac:dyDescent="0.25">
      <c r="C171" s="249"/>
      <c r="D171" s="244" t="s">
        <v>601</v>
      </c>
      <c r="E171" s="242"/>
    </row>
    <row r="172" spans="3:5" ht="13" thickBot="1" x14ac:dyDescent="0.3">
      <c r="C172" s="253"/>
      <c r="D172" s="246" t="s">
        <v>521</v>
      </c>
      <c r="E172" s="243">
        <v>155</v>
      </c>
    </row>
    <row r="173" spans="3:5" ht="13" thickTop="1" x14ac:dyDescent="0.25"/>
    <row r="175" spans="3:5" ht="13" x14ac:dyDescent="0.3">
      <c r="D175" s="174" t="s">
        <v>686</v>
      </c>
      <c r="E175" s="174"/>
    </row>
    <row r="177" spans="4:6" ht="13" thickBot="1" x14ac:dyDescent="0.3">
      <c r="D177" s="233" t="s">
        <v>617</v>
      </c>
      <c r="E177" s="233"/>
      <c r="F177" s="234"/>
    </row>
    <row r="178" spans="4:6" ht="14" thickTop="1" thickBot="1" x14ac:dyDescent="0.35">
      <c r="D178" s="235" t="s">
        <v>618</v>
      </c>
      <c r="E178" s="236" t="s">
        <v>619</v>
      </c>
      <c r="F178" s="234" t="s">
        <v>621</v>
      </c>
    </row>
    <row r="179" spans="4:6" ht="13.5" thickTop="1" thickBot="1" x14ac:dyDescent="0.3">
      <c r="D179" s="237">
        <v>0.84761765412873935</v>
      </c>
      <c r="E179" s="238">
        <v>15</v>
      </c>
      <c r="F179" s="234"/>
    </row>
  </sheetData>
  <mergeCells count="70">
    <mergeCell ref="D177:E177"/>
    <mergeCell ref="C170:C172"/>
    <mergeCell ref="D175:E175"/>
    <mergeCell ref="C124:D124"/>
    <mergeCell ref="C125:C127"/>
    <mergeCell ref="C128:C130"/>
    <mergeCell ref="C131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64:C166"/>
    <mergeCell ref="C167:C169"/>
    <mergeCell ref="C100:C102"/>
    <mergeCell ref="C103:C105"/>
    <mergeCell ref="C106:C108"/>
    <mergeCell ref="C109:C111"/>
    <mergeCell ref="C112:C114"/>
    <mergeCell ref="C85:C87"/>
    <mergeCell ref="C88:C90"/>
    <mergeCell ref="C91:C93"/>
    <mergeCell ref="C94:C96"/>
    <mergeCell ref="C97:C99"/>
    <mergeCell ref="C70:C72"/>
    <mergeCell ref="C73:C75"/>
    <mergeCell ref="C76:C78"/>
    <mergeCell ref="C79:C81"/>
    <mergeCell ref="C82:C84"/>
    <mergeCell ref="C57:D57"/>
    <mergeCell ref="C58:C60"/>
    <mergeCell ref="C61:C63"/>
    <mergeCell ref="C64:C66"/>
    <mergeCell ref="C67:C69"/>
    <mergeCell ref="C115:C117"/>
    <mergeCell ref="C118:C120"/>
    <mergeCell ref="C123:E123"/>
    <mergeCell ref="C51:D51"/>
    <mergeCell ref="C50:E50"/>
    <mergeCell ref="D52:E52"/>
    <mergeCell ref="D56:E56"/>
    <mergeCell ref="C31:E31"/>
    <mergeCell ref="C32:E32"/>
    <mergeCell ref="C33:E33"/>
    <mergeCell ref="C34:E34"/>
    <mergeCell ref="C20:E20"/>
    <mergeCell ref="C21:E21"/>
    <mergeCell ref="C22:D22"/>
    <mergeCell ref="C23:D23"/>
    <mergeCell ref="C24:C25"/>
    <mergeCell ref="C26:C28"/>
    <mergeCell ref="C29:D29"/>
    <mergeCell ref="C30:D30"/>
    <mergeCell ref="A17:G17"/>
    <mergeCell ref="A11:G11"/>
    <mergeCell ref="A12:A13"/>
    <mergeCell ref="B12:D12"/>
    <mergeCell ref="E12:G12"/>
    <mergeCell ref="A16:G16"/>
    <mergeCell ref="C46:G46"/>
    <mergeCell ref="C38:G38"/>
    <mergeCell ref="C39:E39"/>
    <mergeCell ref="C40:C45"/>
    <mergeCell ref="D40:D42"/>
    <mergeCell ref="D43:D4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6903-20ED-482B-8C61-5B00BAACC7D3}">
  <dimension ref="A14:O26"/>
  <sheetViews>
    <sheetView zoomScale="90" zoomScaleNormal="90" workbookViewId="0">
      <selection activeCell="I24" sqref="I24"/>
    </sheetView>
  </sheetViews>
  <sheetFormatPr defaultRowHeight="12.5" x14ac:dyDescent="0.25"/>
  <cols>
    <col min="3" max="3" width="13.81640625" customWidth="1"/>
  </cols>
  <sheetData>
    <row r="14" spans="1:15" ht="13" thickBot="1" x14ac:dyDescent="0.3">
      <c r="A14" s="229" t="s">
        <v>494</v>
      </c>
      <c r="B14" s="229"/>
      <c r="C14" s="229"/>
      <c r="D14" s="229"/>
      <c r="E14" s="229"/>
      <c r="F14" s="229"/>
      <c r="G14" s="128"/>
      <c r="H14" s="113"/>
      <c r="I14" s="229" t="s">
        <v>580</v>
      </c>
      <c r="J14" s="229"/>
      <c r="K14" s="229"/>
      <c r="L14" s="229"/>
      <c r="M14" s="229"/>
      <c r="N14" s="229"/>
      <c r="O14" s="128"/>
    </row>
    <row r="15" spans="1:15" ht="24" thickTop="1" thickBot="1" x14ac:dyDescent="0.3">
      <c r="A15" s="230" t="s">
        <v>540</v>
      </c>
      <c r="B15" s="231"/>
      <c r="C15" s="129" t="s">
        <v>576</v>
      </c>
      <c r="D15" s="130" t="s">
        <v>577</v>
      </c>
      <c r="E15" s="130" t="s">
        <v>578</v>
      </c>
      <c r="F15" s="131" t="s">
        <v>579</v>
      </c>
      <c r="G15" s="128"/>
      <c r="H15" s="113"/>
      <c r="I15" s="230" t="s">
        <v>540</v>
      </c>
      <c r="J15" s="231"/>
      <c r="K15" s="129" t="s">
        <v>576</v>
      </c>
      <c r="L15" s="130" t="s">
        <v>577</v>
      </c>
      <c r="M15" s="130" t="s">
        <v>578</v>
      </c>
      <c r="N15" s="131" t="s">
        <v>579</v>
      </c>
      <c r="O15" s="128"/>
    </row>
    <row r="16" spans="1:15" ht="23.5" thickTop="1" x14ac:dyDescent="0.25">
      <c r="A16" s="226" t="s">
        <v>522</v>
      </c>
      <c r="B16" s="132" t="s">
        <v>45</v>
      </c>
      <c r="C16" s="133">
        <v>138</v>
      </c>
      <c r="D16" s="134">
        <v>89.032258064516128</v>
      </c>
      <c r="E16" s="134">
        <v>89.032258064516128</v>
      </c>
      <c r="F16" s="135">
        <v>89.032258064516128</v>
      </c>
      <c r="G16" s="128"/>
      <c r="H16" s="113"/>
      <c r="I16" s="226" t="s">
        <v>522</v>
      </c>
      <c r="J16" s="132" t="s">
        <v>591</v>
      </c>
      <c r="K16" s="133">
        <v>22</v>
      </c>
      <c r="L16" s="134">
        <v>14.193548387096774</v>
      </c>
      <c r="M16" s="134">
        <v>14.193548387096774</v>
      </c>
      <c r="N16" s="135">
        <v>14.193548387096774</v>
      </c>
      <c r="O16" s="128"/>
    </row>
    <row r="17" spans="1:15" x14ac:dyDescent="0.25">
      <c r="A17" s="227"/>
      <c r="B17" s="136" t="s">
        <v>55</v>
      </c>
      <c r="C17" s="137">
        <v>17</v>
      </c>
      <c r="D17" s="138">
        <v>10.967741935483872</v>
      </c>
      <c r="E17" s="138">
        <v>10.967741935483872</v>
      </c>
      <c r="F17" s="139">
        <v>100</v>
      </c>
      <c r="G17" s="128"/>
      <c r="H17" s="113"/>
      <c r="I17" s="227"/>
      <c r="J17" s="136" t="s">
        <v>592</v>
      </c>
      <c r="K17" s="137">
        <v>33</v>
      </c>
      <c r="L17" s="138">
        <v>21.29032258064516</v>
      </c>
      <c r="M17" s="138">
        <v>21.29032258064516</v>
      </c>
      <c r="N17" s="139">
        <v>35.483870967741936</v>
      </c>
      <c r="O17" s="128"/>
    </row>
    <row r="18" spans="1:15" ht="13" thickBot="1" x14ac:dyDescent="0.3">
      <c r="A18" s="228"/>
      <c r="B18" s="140" t="s">
        <v>551</v>
      </c>
      <c r="C18" s="141">
        <v>155</v>
      </c>
      <c r="D18" s="142">
        <v>100</v>
      </c>
      <c r="E18" s="142">
        <v>100</v>
      </c>
      <c r="F18" s="143"/>
      <c r="G18" s="128"/>
      <c r="H18" s="113"/>
      <c r="I18" s="227"/>
      <c r="J18" s="136" t="s">
        <v>593</v>
      </c>
      <c r="K18" s="137">
        <v>42</v>
      </c>
      <c r="L18" s="138">
        <v>27.096774193548391</v>
      </c>
      <c r="M18" s="138">
        <v>27.096774193548391</v>
      </c>
      <c r="N18" s="139">
        <v>62.580645161290327</v>
      </c>
      <c r="O18" s="128"/>
    </row>
    <row r="19" spans="1:15" ht="13" thickTop="1" x14ac:dyDescent="0.25">
      <c r="I19" s="227"/>
      <c r="J19" s="136" t="s">
        <v>594</v>
      </c>
      <c r="K19" s="137">
        <v>32</v>
      </c>
      <c r="L19" s="138">
        <v>20.64516129032258</v>
      </c>
      <c r="M19" s="138">
        <v>20.64516129032258</v>
      </c>
      <c r="N19" s="139">
        <v>83.225806451612911</v>
      </c>
      <c r="O19" s="128"/>
    </row>
    <row r="20" spans="1:15" x14ac:dyDescent="0.25">
      <c r="I20" s="227"/>
      <c r="J20" s="136" t="s">
        <v>595</v>
      </c>
      <c r="K20" s="137">
        <v>20</v>
      </c>
      <c r="L20" s="138">
        <v>12.903225806451612</v>
      </c>
      <c r="M20" s="138">
        <v>12.903225806451612</v>
      </c>
      <c r="N20" s="139">
        <v>96.129032258064512</v>
      </c>
      <c r="O20" s="128"/>
    </row>
    <row r="21" spans="1:15" ht="13" thickBot="1" x14ac:dyDescent="0.3">
      <c r="B21" s="229" t="s">
        <v>3</v>
      </c>
      <c r="C21" s="229"/>
      <c r="D21" s="229"/>
      <c r="E21" s="229"/>
      <c r="F21" s="229"/>
      <c r="G21" s="229"/>
      <c r="H21" s="128"/>
      <c r="I21" s="227"/>
      <c r="J21" s="136" t="s">
        <v>596</v>
      </c>
      <c r="K21" s="137">
        <v>6</v>
      </c>
      <c r="L21" s="138">
        <v>3.870967741935484</v>
      </c>
      <c r="M21" s="138">
        <v>3.870967741935484</v>
      </c>
      <c r="N21" s="139">
        <v>100</v>
      </c>
      <c r="O21" s="128"/>
    </row>
    <row r="22" spans="1:15" ht="24" thickTop="1" thickBot="1" x14ac:dyDescent="0.3">
      <c r="B22" s="230" t="s">
        <v>540</v>
      </c>
      <c r="C22" s="231"/>
      <c r="D22" s="129" t="s">
        <v>576</v>
      </c>
      <c r="E22" s="130" t="s">
        <v>577</v>
      </c>
      <c r="F22" s="130" t="s">
        <v>578</v>
      </c>
      <c r="G22" s="131" t="s">
        <v>579</v>
      </c>
      <c r="H22" s="128"/>
      <c r="I22" s="228"/>
      <c r="J22" s="140" t="s">
        <v>551</v>
      </c>
      <c r="K22" s="141">
        <v>155</v>
      </c>
      <c r="L22" s="142">
        <v>100</v>
      </c>
      <c r="M22" s="142">
        <v>100</v>
      </c>
      <c r="N22" s="143"/>
      <c r="O22" s="128"/>
    </row>
    <row r="23" spans="1:15" ht="13" thickTop="1" x14ac:dyDescent="0.25">
      <c r="B23" s="226" t="s">
        <v>522</v>
      </c>
      <c r="C23" s="132" t="s">
        <v>607</v>
      </c>
      <c r="D23" s="133">
        <v>88</v>
      </c>
      <c r="E23" s="134">
        <v>56.774193548387096</v>
      </c>
      <c r="F23" s="134">
        <v>56.774193548387096</v>
      </c>
      <c r="G23" s="135">
        <v>56.774193548387096</v>
      </c>
      <c r="H23" s="128"/>
    </row>
    <row r="24" spans="1:15" x14ac:dyDescent="0.25">
      <c r="B24" s="227"/>
      <c r="C24" s="136" t="s">
        <v>608</v>
      </c>
      <c r="D24" s="137">
        <v>67</v>
      </c>
      <c r="E24" s="138">
        <v>43.225806451612904</v>
      </c>
      <c r="F24" s="138">
        <v>43.225806451612904</v>
      </c>
      <c r="G24" s="139">
        <v>100</v>
      </c>
      <c r="H24" s="128"/>
    </row>
    <row r="25" spans="1:15" ht="13" thickBot="1" x14ac:dyDescent="0.3">
      <c r="B25" s="228"/>
      <c r="C25" s="140" t="s">
        <v>551</v>
      </c>
      <c r="D25" s="141">
        <v>155</v>
      </c>
      <c r="E25" s="142">
        <v>100</v>
      </c>
      <c r="F25" s="142">
        <v>100</v>
      </c>
      <c r="G25" s="143"/>
      <c r="H25" s="128"/>
    </row>
    <row r="26" spans="1:15" ht="13" thickTop="1" x14ac:dyDescent="0.25"/>
  </sheetData>
  <mergeCells count="9">
    <mergeCell ref="B23:B25"/>
    <mergeCell ref="I14:N14"/>
    <mergeCell ref="I15:J15"/>
    <mergeCell ref="I16:I22"/>
    <mergeCell ref="A14:F14"/>
    <mergeCell ref="A15:B15"/>
    <mergeCell ref="A16:A18"/>
    <mergeCell ref="B21:G21"/>
    <mergeCell ref="B22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Tabulasi data</vt:lpstr>
      <vt:lpstr>UJI ASUMSI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faza dafa</cp:lastModifiedBy>
  <dcterms:modified xsi:type="dcterms:W3CDTF">2024-04-17T14:45:26Z</dcterms:modified>
</cp:coreProperties>
</file>